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0" windowWidth="1494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<sst xmlns="http://schemas.openxmlformats.org/spreadsheetml/2006/main" count="58" uniqueCount="58">
  <si>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</si>
  <si>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</si>
  <si>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</si>
  <si>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</si>
  <si>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</si>
  <si>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</si>
  <si>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</si>
  <si>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</si>
  <si>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</si>
  <si>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</si>
  <si>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</si>
  <si>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</si>
  <si>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</si>
  <si>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</si>
  <si>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</si>
  <si>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</si>
  <si>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</si>
  <si>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</si>
  <si>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</si>
  <si>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</si>
  <si>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</si>
  <si>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</si>
  <si>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</si>
  <si>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</si>
  <si>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</si>
  <si>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</si>
  <si>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</si>
  <si>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</si>
  <si>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</si>
  <si>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</si>
  <si>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</si>
  <si>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</si>
  <si>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</si>
  <si>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</si>
  <si>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</si>
  <si>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</si>
  <si>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</si>
  <si>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</si>
  <si>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</si>
  <si>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</si>
  <si>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</si>
  <si>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</si>
  <si>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2019г.</t>
  </si>
  <si>
    <t>% выполнения к плану 2019 г.</t>
  </si>
  <si>
    <t>% выполнения к факту 2018 года</t>
  </si>
  <si>
    <t>Исполнено на 01.05.2018</t>
  </si>
  <si>
    <t>Исполнено на 01.05.2019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</si>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</sst>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55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43" fontId="28" fillId="0" borderId="17" xfId="62" applyFont="1" applyBorder="1" applyAlignment="1">
      <alignment/>
    </xf>
    <xf numFmtId="4" fontId="29" fillId="0" borderId="17" xfId="0" applyNumberFormat="1" applyFont="1" applyFill="1" applyBorder="1" applyAlignment="1">
      <alignment horizontal="right"/>
    </xf>
    <xf numFmtId="43" fontId="29" fillId="0" borderId="17" xfId="62" applyFont="1" applyBorder="1" applyAlignment="1">
      <alignment/>
    </xf>
    <xf numFmtId="181" fontId="29" fillId="0" borderId="17" xfId="0" applyNumberFormat="1" applyFont="1" applyBorder="1" applyAlignment="1">
      <alignment horizontal="right"/>
    </xf>
    <xf numFmtId="0" fontId="30" fillId="0" borderId="19" xfId="0" applyFont="1" applyBorder="1" applyAlignment="1">
      <alignment wrapText="1"/>
    </xf>
    <xf numFmtId="43" fontId="31" fillId="0" borderId="17" xfId="62" applyFont="1" applyBorder="1" applyAlignment="1">
      <alignment horizontal="center"/>
    </xf>
    <xf numFmtId="4" fontId="31" fillId="0" borderId="17" xfId="0" applyNumberFormat="1" applyFont="1" applyBorder="1" applyAlignment="1">
      <alignment horizontal="right" wrapText="1"/>
    </xf>
    <xf numFmtId="0" fontId="29" fillId="0" borderId="17" xfId="0" applyNumberFormat="1" applyFont="1" applyBorder="1" applyAlignment="1">
      <alignment horizontal="right"/>
    </xf>
    <xf numFmtId="4" fontId="58" fillId="0" borderId="1" xfId="33" applyNumberFormat="1" applyFont="1" applyAlignment="1" applyProtection="1">
      <alignment horizontal="center"/>
      <protection/>
    </xf>
    <xf numFmtId="4" fontId="58" fillId="0" borderId="1" xfId="34" applyFont="1" applyProtection="1">
      <alignment horizontal="right"/>
      <protection/>
    </xf>
    <xf numFmtId="43" fontId="31" fillId="0" borderId="17" xfId="62" applyFont="1" applyBorder="1" applyAlignment="1">
      <alignment/>
    </xf>
    <xf numFmtId="43" fontId="31" fillId="0" borderId="17" xfId="62" applyFont="1" applyBorder="1" applyAlignment="1">
      <alignment horizontal="center" vertical="center"/>
    </xf>
    <xf numFmtId="43" fontId="29" fillId="0" borderId="17" xfId="62" applyFont="1" applyBorder="1" applyAlignment="1">
      <alignment horizontal="right" vertical="center"/>
    </xf>
    <xf numFmtId="4" fontId="59" fillId="0" borderId="17" xfId="0" applyNumberFormat="1" applyFont="1" applyBorder="1" applyAlignment="1">
      <alignment/>
    </xf>
    <xf numFmtId="0" fontId="31" fillId="0" borderId="17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9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3">
      <selection activeCell="C52" sqref="C52"/>
    </sheetView>
  </sheetViews>
  <sheetFormatPr defaultColWidth="9.00390625" defaultRowHeight="12.75"/>
  <cols>
    <col min="1" max="1" width="48.25390625" style="0" customWidth="1"/>
    <col min="2" max="2" width="19.1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42" t="s">
        <v>19</v>
      </c>
      <c r="C2" s="42"/>
      <c r="D2" s="42"/>
      <c r="E2" s="25"/>
    </row>
    <row r="3" spans="1:5" ht="15">
      <c r="A3" s="42" t="s">
        <v>20</v>
      </c>
      <c r="B3" s="42"/>
      <c r="C3" s="42"/>
      <c r="D3" s="42"/>
      <c r="E3" s="42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45</v>
      </c>
      <c r="C9" s="20" t="s">
        <v>42</v>
      </c>
      <c r="D9" s="11" t="s">
        <v>46</v>
      </c>
      <c r="E9" s="21" t="s">
        <v>43</v>
      </c>
      <c r="F9" s="31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B15+B44</f>
        <v>24202592.52</v>
      </c>
      <c r="C14" s="33">
        <f>C15+C44</f>
        <v>222437499.92000002</v>
      </c>
      <c r="D14" s="34">
        <f>D15+D44</f>
        <v>25511721.380000003</v>
      </c>
      <c r="E14" s="35">
        <f>D14:D51/C14:C51*100</f>
        <v>11.469163872627291</v>
      </c>
      <c r="F14" s="32">
        <f>D14:D51/B14:B51*100</f>
        <v>105.40904392336563</v>
      </c>
    </row>
    <row r="15" spans="1:6" ht="15">
      <c r="A15" s="22" t="s">
        <v>35</v>
      </c>
      <c r="B15" s="27">
        <f>B16+B25</f>
        <v>22207106.72</v>
      </c>
      <c r="C15" s="27">
        <f>C16+C25</f>
        <v>91366718.95</v>
      </c>
      <c r="D15" s="27">
        <f>D16+D25</f>
        <v>23680096.130000003</v>
      </c>
      <c r="E15" s="35">
        <f>D15:D51/C15:C51*100</f>
        <v>25.917638722431107</v>
      </c>
      <c r="F15" s="32">
        <f>D15:D51/B15:B51*100</f>
        <v>106.63296407124217</v>
      </c>
    </row>
    <row r="16" spans="1:6" ht="15">
      <c r="A16" s="22" t="s">
        <v>21</v>
      </c>
      <c r="B16" s="23">
        <f>B17+B18+B19+B20+B21+B24</f>
        <v>13384039.44</v>
      </c>
      <c r="C16" s="23">
        <f>C17+C18+C19+C20+C21+C24</f>
        <v>45416000</v>
      </c>
      <c r="D16" s="27">
        <f>D17+D18+D19+D20+D21+D24</f>
        <v>14047405.86</v>
      </c>
      <c r="E16" s="35">
        <f>D16:D51/C16:C51*100</f>
        <v>30.93052197463449</v>
      </c>
      <c r="F16" s="32">
        <f>D16:D51/B16:B51*100</f>
        <v>104.95639917211722</v>
      </c>
    </row>
    <row r="17" spans="1:6" ht="15">
      <c r="A17" s="1" t="s">
        <v>0</v>
      </c>
      <c r="B17" s="38">
        <v>5955780.06</v>
      </c>
      <c r="C17" s="37">
        <v>21128000</v>
      </c>
      <c r="D17" s="39">
        <v>6325893.29</v>
      </c>
      <c r="E17" s="35">
        <f>D17:D51/C17:C51*100</f>
        <v>29.940805045437337</v>
      </c>
      <c r="F17" s="32">
        <f>D17:D51/B17:B51*100</f>
        <v>106.21435355690419</v>
      </c>
    </row>
    <row r="18" spans="1:6" ht="15">
      <c r="A18" s="1" t="s">
        <v>15</v>
      </c>
      <c r="B18" s="38">
        <v>863412.33</v>
      </c>
      <c r="C18" s="37">
        <v>2934000</v>
      </c>
      <c r="D18" s="39">
        <v>1029704.34</v>
      </c>
      <c r="E18" s="35">
        <f>D18:D51/C18:C51*100</f>
        <v>35.09558077709612</v>
      </c>
      <c r="F18" s="32">
        <f>D18:D51/B18:B51*100</f>
        <v>119.25986046550898</v>
      </c>
    </row>
    <row r="19" spans="1:9" ht="15">
      <c r="A19" s="1" t="s">
        <v>8</v>
      </c>
      <c r="B19" s="28">
        <v>0</v>
      </c>
      <c r="C19" s="28">
        <v>1000</v>
      </c>
      <c r="D19" s="39">
        <v>577.66</v>
      </c>
      <c r="E19" s="35">
        <v>0</v>
      </c>
      <c r="F19" s="32">
        <v>0</v>
      </c>
      <c r="I19" t="s">
        <v>39</v>
      </c>
    </row>
    <row r="20" spans="1:6" ht="15">
      <c r="A20" s="7" t="s">
        <v>1</v>
      </c>
      <c r="B20" s="28">
        <v>257591.95</v>
      </c>
      <c r="C20" s="37">
        <v>4324000</v>
      </c>
      <c r="D20" s="39">
        <v>224361.75</v>
      </c>
      <c r="E20" s="35">
        <f>D20:D51/C20:C51*100</f>
        <v>5.188754625346901</v>
      </c>
      <c r="F20" s="32">
        <f>D20:D51/B20:B51*100</f>
        <v>87.09967450457981</v>
      </c>
    </row>
    <row r="21" spans="1:6" ht="15">
      <c r="A21" s="12" t="s">
        <v>10</v>
      </c>
      <c r="B21" s="29">
        <f>B22+B23</f>
        <v>6307255.1</v>
      </c>
      <c r="C21" s="29">
        <f>C22+C23+C24</f>
        <v>17029000</v>
      </c>
      <c r="D21" s="40">
        <f>D22+D23</f>
        <v>6466868.819999999</v>
      </c>
      <c r="E21" s="35">
        <f>D21:D51/C21:C51*100</f>
        <v>37.97562287861883</v>
      </c>
      <c r="F21" s="32">
        <f>D21:D51/B21:B51*100</f>
        <v>102.53063682171346</v>
      </c>
    </row>
    <row r="22" spans="1:6" ht="15">
      <c r="A22" s="17" t="s">
        <v>16</v>
      </c>
      <c r="B22" s="37">
        <v>6012336.3</v>
      </c>
      <c r="C22" s="37">
        <v>13283000</v>
      </c>
      <c r="D22" s="39">
        <v>5934684.14</v>
      </c>
      <c r="E22" s="35">
        <f>D22:D51/C22:C51*100</f>
        <v>44.678793495445305</v>
      </c>
      <c r="F22" s="32">
        <f>D22:D51/B22:B51*100</f>
        <v>98.708452818915</v>
      </c>
    </row>
    <row r="23" spans="1:6" ht="15">
      <c r="A23" s="17" t="s">
        <v>17</v>
      </c>
      <c r="B23" s="37">
        <v>294918.8</v>
      </c>
      <c r="C23" s="37">
        <v>3746000</v>
      </c>
      <c r="D23" s="39">
        <v>532184.68</v>
      </c>
      <c r="E23" s="35">
        <f>D23:D51/C23:C51*100</f>
        <v>14.206745328350243</v>
      </c>
      <c r="F23" s="32">
        <f>D23:D51/B23:B51*100</f>
        <v>180.4512564136298</v>
      </c>
    </row>
    <row r="24" spans="1:6" ht="15">
      <c r="A24" s="7" t="s">
        <v>7</v>
      </c>
      <c r="B24" s="28">
        <v>0</v>
      </c>
      <c r="C24" s="37">
        <v>0</v>
      </c>
      <c r="D24" s="39">
        <v>0</v>
      </c>
      <c r="E24" s="35">
        <v>0</v>
      </c>
      <c r="F24" s="32">
        <v>0</v>
      </c>
    </row>
    <row r="25" spans="1:6" ht="15">
      <c r="A25" s="22" t="s">
        <v>22</v>
      </c>
      <c r="B25" s="27">
        <f>B26+B32+B35+B41+B42+B43</f>
        <v>8823067.280000001</v>
      </c>
      <c r="C25" s="24">
        <f>C26+C32+C35+C41+C42+C43</f>
        <v>45950718.95</v>
      </c>
      <c r="D25" s="41">
        <f>D26+D32+D35+D41+D42+D43</f>
        <v>9632690.270000001</v>
      </c>
      <c r="E25" s="35">
        <f aca="true" t="shared" si="0" ref="E25:E38">D25:D51/C25:C51*100</f>
        <v>20.96308934900789</v>
      </c>
      <c r="F25" s="32">
        <f aca="true" t="shared" si="1" ref="F25:F43">D25:D51/B25:B51*100</f>
        <v>109.176207823273</v>
      </c>
    </row>
    <row r="26" spans="1:6" ht="38.25">
      <c r="A26" s="14" t="s">
        <v>26</v>
      </c>
      <c r="B26" s="29">
        <f>B27+B28+B29+B30+B31</f>
        <v>6026870.8100000005</v>
      </c>
      <c r="C26" s="13">
        <f>C27+C28+C29+C30+C31</f>
        <v>28116000</v>
      </c>
      <c r="D26" s="40">
        <f>D27+D28+D29+D30+D31</f>
        <v>6139652.95</v>
      </c>
      <c r="E26" s="35">
        <f t="shared" si="0"/>
        <v>21.836864952340303</v>
      </c>
      <c r="F26" s="32">
        <f t="shared" si="1"/>
        <v>101.87132167845489</v>
      </c>
    </row>
    <row r="27" spans="1:6" ht="15">
      <c r="A27" s="7" t="s">
        <v>11</v>
      </c>
      <c r="B27" s="28">
        <v>1349503.54</v>
      </c>
      <c r="C27" s="18">
        <v>6654000</v>
      </c>
      <c r="D27" s="39">
        <v>1387286.06</v>
      </c>
      <c r="E27" s="35">
        <f t="shared" si="0"/>
        <v>20.848903817252783</v>
      </c>
      <c r="F27" s="32">
        <f t="shared" si="1"/>
        <v>102.79973478246673</v>
      </c>
    </row>
    <row r="28" spans="1:6" ht="15">
      <c r="A28" s="7" t="s">
        <v>12</v>
      </c>
      <c r="B28" s="28">
        <v>1049774.75</v>
      </c>
      <c r="C28" s="18">
        <v>7942000</v>
      </c>
      <c r="D28" s="39">
        <v>1563751.98</v>
      </c>
      <c r="E28" s="35">
        <f t="shared" si="0"/>
        <v>19.689649710400403</v>
      </c>
      <c r="F28" s="32">
        <f t="shared" si="1"/>
        <v>148.96071562018423</v>
      </c>
    </row>
    <row r="29" spans="1:6" ht="15">
      <c r="A29" s="7" t="s">
        <v>2</v>
      </c>
      <c r="B29" s="28">
        <v>1835300.67</v>
      </c>
      <c r="C29" s="18">
        <v>7320000</v>
      </c>
      <c r="D29" s="39">
        <v>1505986.56</v>
      </c>
      <c r="E29" s="35">
        <f t="shared" si="0"/>
        <v>20.573586885245902</v>
      </c>
      <c r="F29" s="32">
        <f t="shared" si="1"/>
        <v>82.05666704191854</v>
      </c>
    </row>
    <row r="30" spans="1:6" ht="12.75" customHeight="1">
      <c r="A30" s="7" t="s">
        <v>9</v>
      </c>
      <c r="B30" s="28">
        <v>27399.83</v>
      </c>
      <c r="C30" s="18">
        <v>400000</v>
      </c>
      <c r="D30" s="39">
        <v>84489.94</v>
      </c>
      <c r="E30" s="35">
        <f t="shared" si="0"/>
        <v>21.122485</v>
      </c>
      <c r="F30" s="32">
        <v>0</v>
      </c>
    </row>
    <row r="31" spans="1:6" ht="24.75" customHeight="1">
      <c r="A31" s="7" t="s">
        <v>3</v>
      </c>
      <c r="B31" s="28">
        <v>1764892.02</v>
      </c>
      <c r="C31" s="18">
        <v>5800000</v>
      </c>
      <c r="D31" s="39">
        <v>1598138.41</v>
      </c>
      <c r="E31" s="35">
        <f t="shared" si="0"/>
        <v>27.554110517241376</v>
      </c>
      <c r="F31" s="32">
        <f t="shared" si="1"/>
        <v>90.55162536232669</v>
      </c>
    </row>
    <row r="32" spans="1:6" ht="27" customHeight="1">
      <c r="A32" s="14" t="s">
        <v>27</v>
      </c>
      <c r="B32" s="29">
        <f>B33+B34</f>
        <v>43316.3</v>
      </c>
      <c r="C32" s="13">
        <f>C33+C34</f>
        <v>435000</v>
      </c>
      <c r="D32" s="40">
        <f>D33+D34</f>
        <v>465296.94</v>
      </c>
      <c r="E32" s="35">
        <f t="shared" si="0"/>
        <v>106.96481379310345</v>
      </c>
      <c r="F32" s="32">
        <f t="shared" si="1"/>
        <v>1074.1844063320275</v>
      </c>
    </row>
    <row r="33" spans="1:6" ht="31.5" customHeight="1">
      <c r="A33" s="10" t="s">
        <v>18</v>
      </c>
      <c r="B33" s="28">
        <v>3645.61</v>
      </c>
      <c r="C33" s="18">
        <v>35000</v>
      </c>
      <c r="D33" s="39">
        <v>8910.74</v>
      </c>
      <c r="E33" s="35">
        <f t="shared" si="0"/>
        <v>25.459257142857144</v>
      </c>
      <c r="F33" s="32">
        <v>0</v>
      </c>
    </row>
    <row r="34" spans="1:6" ht="24.75" customHeight="1">
      <c r="A34" s="7" t="s">
        <v>13</v>
      </c>
      <c r="B34" s="28">
        <v>39670.69</v>
      </c>
      <c r="C34" s="18">
        <v>400000</v>
      </c>
      <c r="D34" s="39">
        <v>456386.2</v>
      </c>
      <c r="E34" s="35">
        <f t="shared" si="0"/>
        <v>114.09655000000001</v>
      </c>
      <c r="F34" s="32">
        <f t="shared" si="1"/>
        <v>1150.436758221246</v>
      </c>
    </row>
    <row r="35" spans="1:6" ht="25.5">
      <c r="A35" s="14" t="s">
        <v>30</v>
      </c>
      <c r="B35" s="29">
        <f>B36+B37+B38+B39+B40</f>
        <v>2684176.86</v>
      </c>
      <c r="C35" s="13">
        <f>C36+C37+C38+C39+C40</f>
        <v>17199718.95</v>
      </c>
      <c r="D35" s="40">
        <f>D36+D37+D38+D39+D40</f>
        <v>2899862.3499999996</v>
      </c>
      <c r="E35" s="35">
        <f t="shared" si="0"/>
        <v>16.859940318966665</v>
      </c>
      <c r="F35" s="32">
        <f t="shared" si="1"/>
        <v>108.03544256767043</v>
      </c>
    </row>
    <row r="36" spans="1:6" ht="15">
      <c r="A36" s="7" t="s">
        <v>4</v>
      </c>
      <c r="B36" s="28">
        <v>2600908.94</v>
      </c>
      <c r="C36" s="18">
        <v>14206245.3</v>
      </c>
      <c r="D36" s="39">
        <v>2190133.54</v>
      </c>
      <c r="E36" s="35">
        <f t="shared" si="0"/>
        <v>15.416695219249805</v>
      </c>
      <c r="F36" s="32">
        <f t="shared" si="1"/>
        <v>84.20646745133645</v>
      </c>
    </row>
    <row r="37" spans="1:6" s="15" customFormat="1" ht="15">
      <c r="A37" s="7" t="s">
        <v>38</v>
      </c>
      <c r="B37" s="28">
        <v>0</v>
      </c>
      <c r="C37" s="18">
        <v>700000</v>
      </c>
      <c r="D37" s="39">
        <v>556299.9</v>
      </c>
      <c r="E37" s="35">
        <f t="shared" si="0"/>
        <v>79.47141428571429</v>
      </c>
      <c r="F37" s="32">
        <v>0</v>
      </c>
    </row>
    <row r="38" spans="1:6" s="15" customFormat="1" ht="25.5">
      <c r="A38" s="10" t="s">
        <v>37</v>
      </c>
      <c r="B38" s="28">
        <v>36200</v>
      </c>
      <c r="C38" s="18">
        <v>2233473.65</v>
      </c>
      <c r="D38" s="39">
        <v>116913.03</v>
      </c>
      <c r="E38" s="35">
        <f t="shared" si="0"/>
        <v>5.2345829107945825</v>
      </c>
      <c r="F38" s="32">
        <f t="shared" si="1"/>
        <v>322.9641712707182</v>
      </c>
    </row>
    <row r="39" spans="1:6" s="15" customFormat="1" ht="15">
      <c r="A39" s="10" t="s">
        <v>36</v>
      </c>
      <c r="B39" s="28">
        <v>47067.92</v>
      </c>
      <c r="C39" s="18">
        <v>60000</v>
      </c>
      <c r="D39" s="39">
        <v>36515.88</v>
      </c>
      <c r="E39" s="35">
        <v>0</v>
      </c>
      <c r="F39" s="32">
        <v>0</v>
      </c>
    </row>
    <row r="40" spans="1:6" s="15" customFormat="1" ht="15">
      <c r="A40" s="7" t="s">
        <v>33</v>
      </c>
      <c r="B40" s="28">
        <v>0</v>
      </c>
      <c r="C40" s="18">
        <v>0</v>
      </c>
      <c r="D40" s="39">
        <v>0</v>
      </c>
      <c r="E40" s="35">
        <v>0</v>
      </c>
      <c r="F40" s="32">
        <v>0</v>
      </c>
    </row>
    <row r="41" spans="1:6" s="15" customFormat="1" ht="15">
      <c r="A41" s="12" t="s">
        <v>5</v>
      </c>
      <c r="B41" s="29">
        <v>0</v>
      </c>
      <c r="C41" s="13">
        <v>0</v>
      </c>
      <c r="D41" s="40">
        <v>0</v>
      </c>
      <c r="E41" s="35">
        <v>0</v>
      </c>
      <c r="F41" s="32">
        <v>0</v>
      </c>
    </row>
    <row r="42" spans="1:6" s="15" customFormat="1" ht="15">
      <c r="A42" s="16" t="s">
        <v>14</v>
      </c>
      <c r="B42" s="29">
        <v>62203.31</v>
      </c>
      <c r="C42" s="13">
        <v>200000</v>
      </c>
      <c r="D42" s="40">
        <v>123771.48</v>
      </c>
      <c r="E42" s="35">
        <f>D42:D68/C42:C68*100</f>
        <v>61.88574</v>
      </c>
      <c r="F42" s="32">
        <f t="shared" si="1"/>
        <v>198.9789289348107</v>
      </c>
    </row>
    <row r="43" spans="1:6" ht="15">
      <c r="A43" s="12" t="s">
        <v>6</v>
      </c>
      <c r="B43" s="29">
        <v>6500</v>
      </c>
      <c r="C43" s="13">
        <v>0</v>
      </c>
      <c r="D43" s="40">
        <v>4106.55</v>
      </c>
      <c r="E43" s="35" t="e">
        <f>D43:D69/C43:C69*100</f>
        <v>#DIV/0!</v>
      </c>
      <c r="F43" s="32">
        <f t="shared" si="1"/>
        <v>63.17769230769231</v>
      </c>
    </row>
    <row r="44" spans="1:6" ht="15">
      <c r="A44" s="22" t="s">
        <v>23</v>
      </c>
      <c r="B44" s="27">
        <f>B45+B46+B47+B48+B49+B50+B51</f>
        <v>1995485.8</v>
      </c>
      <c r="C44" s="24">
        <f>C45+C46+C47+C48+C49+C50+C51</f>
        <v>131070780.97</v>
      </c>
      <c r="D44" s="41">
        <f>D45+D46+D47+D48+D49+D50+D51</f>
        <v>1831625.25</v>
      </c>
      <c r="E44" s="35">
        <f>D44:D70/C44:C70*100</f>
        <v>1.3974321633280187</v>
      </c>
      <c r="F44" s="32">
        <v>0</v>
      </c>
    </row>
    <row r="45" spans="1:6" ht="15">
      <c r="A45" s="17" t="s">
        <v>29</v>
      </c>
      <c r="B45" s="37">
        <v>0</v>
      </c>
      <c r="C45" s="18">
        <v>0</v>
      </c>
      <c r="D45" s="39">
        <v>0</v>
      </c>
      <c r="E45" s="35">
        <v>0</v>
      </c>
      <c r="F45" s="32">
        <v>0</v>
      </c>
    </row>
    <row r="46" spans="1:6" ht="15">
      <c r="A46" s="7" t="s">
        <v>24</v>
      </c>
      <c r="B46" s="28">
        <v>1603385.8</v>
      </c>
      <c r="C46" s="8">
        <v>111113280.97</v>
      </c>
      <c r="D46" s="39">
        <v>1784875.25</v>
      </c>
      <c r="E46" s="35">
        <v>0</v>
      </c>
      <c r="F46" s="32">
        <v>0</v>
      </c>
    </row>
    <row r="47" spans="1:6" ht="15">
      <c r="A47" s="7" t="s">
        <v>40</v>
      </c>
      <c r="B47" s="28">
        <v>0</v>
      </c>
      <c r="C47" s="8">
        <v>5770500</v>
      </c>
      <c r="D47" s="39">
        <v>0</v>
      </c>
      <c r="E47" s="35"/>
      <c r="F47" s="32"/>
    </row>
    <row r="48" spans="1:6" ht="15">
      <c r="A48" s="7" t="s">
        <v>25</v>
      </c>
      <c r="B48" s="28">
        <v>47000</v>
      </c>
      <c r="C48" s="8">
        <v>14187000</v>
      </c>
      <c r="D48" s="39">
        <v>46750</v>
      </c>
      <c r="E48" s="35">
        <f>D48:D73/C48:C73*100</f>
        <v>0.3295270317896666</v>
      </c>
      <c r="F48" s="32">
        <v>0</v>
      </c>
    </row>
    <row r="49" spans="1:6" ht="25.5">
      <c r="A49" s="36" t="s">
        <v>41</v>
      </c>
      <c r="B49" s="28">
        <v>345100</v>
      </c>
      <c r="C49" s="13">
        <v>0</v>
      </c>
      <c r="D49" s="29">
        <v>0</v>
      </c>
      <c r="E49" s="35"/>
      <c r="F49" s="32"/>
    </row>
    <row r="50" spans="1:6" ht="25.5">
      <c r="A50" s="26" t="s">
        <v>32</v>
      </c>
      <c r="B50" s="28">
        <v>0</v>
      </c>
      <c r="C50" s="13">
        <v>0</v>
      </c>
      <c r="D50" s="39">
        <v>0</v>
      </c>
      <c r="E50" s="35">
        <v>0</v>
      </c>
      <c r="F50" s="32">
        <v>0</v>
      </c>
    </row>
    <row r="51" spans="1:6" ht="15">
      <c r="A51" s="30" t="s">
        <v>34</v>
      </c>
      <c r="B51" s="28">
        <v>0</v>
      </c>
      <c r="C51" s="13">
        <v>0</v>
      </c>
      <c r="D51" s="39">
        <v>0</v>
      </c>
      <c r="E51" s="35">
        <v>0</v>
      </c>
      <c r="F51" s="32">
        <v>0</v>
      </c>
    </row>
    <row r="52" spans="1:6" ht="15.75">
      <c r="A52" s="43" t="s">
        <v>47</v>
      </c>
      <c r="B52" s="44">
        <f>B53+B54+B55+B56+B57+B58+B59+B60+B61</f>
        <v>26614341.869999997</v>
      </c>
      <c r="C52" s="45">
        <f>C53+C54+C55+C56+C57+C58+C59+C60+C61</f>
        <v>227618989.53</v>
      </c>
      <c r="D52" s="46">
        <f>D53+D54+D55+D56+D57+D58+D59+D60+D61</f>
        <v>25092843.53000001</v>
      </c>
      <c r="E52" s="47">
        <f>D52/C52*100</f>
        <v>11.024055410233158</v>
      </c>
      <c r="F52" s="47">
        <f>D52/C52*100</f>
        <v>11.024055410233158</v>
      </c>
    </row>
    <row r="53" spans="1:6" ht="15.75">
      <c r="A53" s="48" t="s">
        <v>48</v>
      </c>
      <c r="B53" s="49">
        <v>3821734.41</v>
      </c>
      <c r="C53" s="50">
        <v>27455000</v>
      </c>
      <c r="D53" s="49">
        <v>7467848.74</v>
      </c>
      <c r="E53" s="47">
        <f aca="true" t="shared" si="2" ref="E53:E61">D53/C53*100</f>
        <v>27.200323219814244</v>
      </c>
      <c r="F53" s="47">
        <f aca="true" t="shared" si="3" ref="F53:F61">D53/B53*100</f>
        <v>195.40470212842447</v>
      </c>
    </row>
    <row r="54" spans="1:6" ht="26.25">
      <c r="A54" s="48" t="s">
        <v>49</v>
      </c>
      <c r="B54" s="49">
        <v>7500</v>
      </c>
      <c r="C54" s="50">
        <v>600000</v>
      </c>
      <c r="D54" s="49">
        <v>0</v>
      </c>
      <c r="E54" s="47">
        <f t="shared" si="2"/>
        <v>0</v>
      </c>
      <c r="F54" s="51">
        <v>0</v>
      </c>
    </row>
    <row r="55" spans="1:6" ht="15.75">
      <c r="A55" s="48" t="s">
        <v>50</v>
      </c>
      <c r="B55" s="52">
        <v>4554194.84</v>
      </c>
      <c r="C55" s="53">
        <v>27945000</v>
      </c>
      <c r="D55" s="52">
        <v>547107.32</v>
      </c>
      <c r="E55" s="47">
        <f t="shared" si="2"/>
        <v>1.9578003936303452</v>
      </c>
      <c r="F55" s="47">
        <f t="shared" si="3"/>
        <v>12.013261162976505</v>
      </c>
    </row>
    <row r="56" spans="1:6" ht="15.75">
      <c r="A56" s="48" t="s">
        <v>51</v>
      </c>
      <c r="B56" s="54">
        <v>9664472.77</v>
      </c>
      <c r="C56" s="50">
        <v>145046489.53</v>
      </c>
      <c r="D56" s="54">
        <v>8756414.71</v>
      </c>
      <c r="E56" s="47">
        <f t="shared" si="2"/>
        <v>6.036971138270057</v>
      </c>
      <c r="F56" s="47">
        <f t="shared" si="3"/>
        <v>90.60416350058175</v>
      </c>
    </row>
    <row r="57" spans="1:6" ht="15.75">
      <c r="A57" s="48" t="s">
        <v>52</v>
      </c>
      <c r="B57" s="54">
        <v>211580</v>
      </c>
      <c r="C57" s="50">
        <v>280000</v>
      </c>
      <c r="D57" s="54">
        <v>26980</v>
      </c>
      <c r="E57" s="47">
        <f t="shared" si="2"/>
        <v>9.635714285714286</v>
      </c>
      <c r="F57" s="47">
        <f t="shared" si="3"/>
        <v>12.751677852348994</v>
      </c>
    </row>
    <row r="58" spans="1:6" ht="26.25">
      <c r="A58" s="48" t="s">
        <v>53</v>
      </c>
      <c r="B58" s="54">
        <v>4502835.13</v>
      </c>
      <c r="C58" s="50">
        <v>15553800</v>
      </c>
      <c r="D58" s="54">
        <v>4845894.25</v>
      </c>
      <c r="E58" s="47">
        <f t="shared" si="2"/>
        <v>31.155693463976647</v>
      </c>
      <c r="F58" s="47">
        <f t="shared" si="3"/>
        <v>107.61873597623814</v>
      </c>
    </row>
    <row r="59" spans="1:6" ht="15.75">
      <c r="A59" s="48" t="s">
        <v>54</v>
      </c>
      <c r="B59" s="54">
        <v>500428.89</v>
      </c>
      <c r="C59" s="50">
        <v>1488700</v>
      </c>
      <c r="D59" s="54">
        <v>527778.67</v>
      </c>
      <c r="E59" s="47">
        <f t="shared" si="2"/>
        <v>35.45231880163902</v>
      </c>
      <c r="F59" s="47">
        <f t="shared" si="3"/>
        <v>105.4652680024129</v>
      </c>
    </row>
    <row r="60" spans="1:6" ht="15.75">
      <c r="A60" s="48" t="s">
        <v>55</v>
      </c>
      <c r="B60" s="54">
        <v>3106962.4</v>
      </c>
      <c r="C60" s="50">
        <v>8750000</v>
      </c>
      <c r="D60" s="54">
        <v>2823266.42</v>
      </c>
      <c r="E60" s="47">
        <f t="shared" si="2"/>
        <v>32.26590194285714</v>
      </c>
      <c r="F60" s="47">
        <f t="shared" si="3"/>
        <v>90.8690243563939</v>
      </c>
    </row>
    <row r="61" spans="1:6" ht="26.25">
      <c r="A61" s="48" t="s">
        <v>56</v>
      </c>
      <c r="B61" s="55">
        <v>244633.43</v>
      </c>
      <c r="C61" s="50">
        <v>500000</v>
      </c>
      <c r="D61" s="55">
        <v>97553.42</v>
      </c>
      <c r="E61" s="47">
        <f t="shared" si="2"/>
        <v>19.510684</v>
      </c>
      <c r="F61" s="47">
        <f t="shared" si="3"/>
        <v>39.877387158410855</v>
      </c>
    </row>
    <row r="62" spans="1:6" ht="15.75">
      <c r="A62" s="12" t="s">
        <v>57</v>
      </c>
      <c r="B62" s="56">
        <v>-2411749.35</v>
      </c>
      <c r="C62" s="57">
        <v>-5181489.61</v>
      </c>
      <c r="D62" s="56">
        <v>418877.85</v>
      </c>
      <c r="E62" s="58"/>
      <c r="F62" s="58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Веснина Е.В.</cp:lastModifiedBy>
  <cp:lastPrinted>2019-05-07T11:47:38Z</cp:lastPrinted>
  <dcterms:created xsi:type="dcterms:W3CDTF">2010-11-16T06:41:35Z</dcterms:created>
  <dcterms:modified xsi:type="dcterms:W3CDTF">2019-05-08T07:24:07Z</dcterms:modified>
  <cp:category/>
  <cp:version/>
  <cp:contentType/>
  <cp:contentStatus/>
</cp:coreProperties>
</file>