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60" windowWidth="1494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<sst xmlns="http://schemas.openxmlformats.org/spreadsheetml/2006/main" count="61" uniqueCount="59">
  <si>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</si>
  <si>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</si>
  <si>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</si>
  <si>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</si>
  <si>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</si>
  <si>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</si>
  <si>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</si>
  <si>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</si>
  <si>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</si>
  <si>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</si>
  <si>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</si>
  <si>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</si>
  <si>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</si>
  <si>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</si>
  <si>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</si>
  <si>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</si>
  <si>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</si>
  <si>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</si>
  <si>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Доходы,поступающие в порядке возмещения расх (Оплата арендаторами за отопление)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</si>
  <si>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</si>
  <si>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</si>
  <si>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</si>
  <si>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</si>
  <si>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</si>
  <si>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</si>
  <si>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</si>
  <si>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</si>
  <si>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</si>
  <si>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</si>
  <si>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</si>
  <si>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</si>
  <si>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</si>
  <si>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</si>
  <si>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</si>
  <si>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</si>
  <si>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</si>
  <si>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Плата за увеличение площади зем. Участков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</si>
  <si>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</si>
  <si>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</si>
  <si>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</si>
  <si>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</si>
  <si>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</si>
  <si>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План на 2019г.</t>
  </si>
  <si>
    <t>% выполнения к плану 2019 г.</t>
  </si>
  <si>
    <t>% выполнения к факту 2018 года</t>
  </si>
  <si>
    <t>Исполнено на 01.12.2018</t>
  </si>
  <si>
    <t>Исполнено на 01.12.2019</t>
  </si>
  <si>
    <t>Расходы всего</t>
  </si>
  <si>
    <t>Общегосударственные вопросы</t>
  </si>
  <si>
    <t>св200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</si>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</sst>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8" fillId="0" borderId="1">
      <alignment horizontal="right"/>
      <protection/>
    </xf>
    <xf numFmtId="4" fontId="39" fillId="0" borderId="1">
      <alignment horizontal="right" wrapText="1"/>
      <protection/>
    </xf>
    <xf numFmtId="4" fontId="38" fillId="0" borderId="1">
      <alignment horizontal="right" shrinkToFit="1"/>
      <protection/>
    </xf>
    <xf numFmtId="4" fontId="38" fillId="0" borderId="1">
      <alignment horizontal="right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left" wrapText="1"/>
    </xf>
    <xf numFmtId="4" fontId="2" fillId="33" borderId="17" xfId="0" applyNumberFormat="1" applyFont="1" applyFill="1" applyBorder="1" applyAlignment="1">
      <alignment/>
    </xf>
    <xf numFmtId="0" fontId="0" fillId="0" borderId="19" xfId="0" applyBorder="1" applyAlignment="1">
      <alignment horizontal="left" wrapText="1"/>
    </xf>
    <xf numFmtId="0" fontId="0" fillId="0" borderId="13" xfId="0" applyFill="1" applyBorder="1" applyAlignment="1">
      <alignment horizontal="center" wrapText="1"/>
    </xf>
    <xf numFmtId="182" fontId="2" fillId="0" borderId="17" xfId="0" applyNumberFormat="1" applyFont="1" applyBorder="1" applyAlignment="1">
      <alignment/>
    </xf>
    <xf numFmtId="182" fontId="4" fillId="0" borderId="17" xfId="0" applyNumberFormat="1" applyFont="1" applyBorder="1" applyAlignment="1">
      <alignment/>
    </xf>
    <xf numFmtId="0" fontId="0" fillId="0" borderId="17" xfId="0" applyBorder="1" applyAlignment="1">
      <alignment horizontal="justify"/>
    </xf>
    <xf numFmtId="4" fontId="57" fillId="33" borderId="17" xfId="0" applyNumberFormat="1" applyFont="1" applyFill="1" applyBorder="1" applyAlignment="1">
      <alignment/>
    </xf>
    <xf numFmtId="4" fontId="58" fillId="33" borderId="17" xfId="0" applyNumberFormat="1" applyFont="1" applyFill="1" applyBorder="1" applyAlignment="1">
      <alignment/>
    </xf>
    <xf numFmtId="4" fontId="5" fillId="33" borderId="18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59" fillId="33" borderId="17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171" fontId="28" fillId="0" borderId="17" xfId="64" applyFont="1" applyBorder="1" applyAlignment="1">
      <alignment/>
    </xf>
    <xf numFmtId="4" fontId="29" fillId="0" borderId="17" xfId="0" applyNumberFormat="1" applyFont="1" applyFill="1" applyBorder="1" applyAlignment="1">
      <alignment horizontal="right"/>
    </xf>
    <xf numFmtId="171" fontId="29" fillId="0" borderId="17" xfId="64" applyFont="1" applyBorder="1" applyAlignment="1">
      <alignment/>
    </xf>
    <xf numFmtId="181" fontId="29" fillId="0" borderId="17" xfId="0" applyNumberFormat="1" applyFont="1" applyBorder="1" applyAlignment="1">
      <alignment horizontal="right"/>
    </xf>
    <xf numFmtId="0" fontId="30" fillId="0" borderId="19" xfId="0" applyFont="1" applyBorder="1" applyAlignment="1">
      <alignment wrapText="1"/>
    </xf>
    <xf numFmtId="4" fontId="60" fillId="0" borderId="1" xfId="35" applyFont="1" applyProtection="1">
      <alignment horizontal="right" shrinkToFit="1"/>
      <protection/>
    </xf>
    <xf numFmtId="4" fontId="33" fillId="0" borderId="17" xfId="0" applyNumberFormat="1" applyFont="1" applyBorder="1" applyAlignment="1">
      <alignment horizontal="right" wrapText="1"/>
    </xf>
    <xf numFmtId="171" fontId="33" fillId="33" borderId="17" xfId="64" applyFont="1" applyFill="1" applyBorder="1" applyAlignment="1">
      <alignment horizontal="center" vertical="center"/>
    </xf>
    <xf numFmtId="4" fontId="60" fillId="0" borderId="1" xfId="36" applyFont="1" applyProtection="1">
      <alignment horizontal="right"/>
      <protection/>
    </xf>
    <xf numFmtId="4" fontId="60" fillId="33" borderId="1" xfId="33" applyNumberFormat="1" applyFont="1" applyFill="1" applyAlignment="1" applyProtection="1">
      <alignment horizontal="center" vertical="center"/>
      <protection/>
    </xf>
    <xf numFmtId="4" fontId="60" fillId="33" borderId="1" xfId="36" applyFont="1" applyFill="1" applyAlignment="1" applyProtection="1">
      <alignment horizontal="center" vertical="center"/>
      <protection/>
    </xf>
    <xf numFmtId="4" fontId="60" fillId="0" borderId="1" xfId="36" applyFont="1" applyAlignment="1" applyProtection="1">
      <alignment horizontal="right" shrinkToFit="1"/>
      <protection/>
    </xf>
    <xf numFmtId="4" fontId="61" fillId="0" borderId="17" xfId="0" applyNumberFormat="1" applyFont="1" applyBorder="1" applyAlignment="1">
      <alignment/>
    </xf>
    <xf numFmtId="171" fontId="29" fillId="33" borderId="17" xfId="64" applyFont="1" applyFill="1" applyBorder="1" applyAlignment="1">
      <alignment horizontal="right" vertical="center"/>
    </xf>
    <xf numFmtId="0" fontId="33" fillId="0" borderId="17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83" xfId="34"/>
    <cellStyle name="xl95" xfId="35"/>
    <cellStyle name="xl9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zoomScalePageLayoutView="0" workbookViewId="0" topLeftCell="A41">
      <selection activeCell="J60" sqref="J60"/>
    </sheetView>
  </sheetViews>
  <sheetFormatPr defaultColWidth="9.00390625" defaultRowHeight="12.75"/>
  <cols>
    <col min="1" max="1" width="48.25390625" style="0" customWidth="1"/>
    <col min="2" max="2" width="19.37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9.125" style="0" customWidth="1"/>
    <col min="8" max="8" width="12.00390625" style="0" customWidth="1"/>
  </cols>
  <sheetData>
    <row r="2" spans="1:5" ht="15">
      <c r="A2" s="20"/>
      <c r="B2" s="36" t="s">
        <v>19</v>
      </c>
      <c r="C2" s="36"/>
      <c r="D2" s="36"/>
      <c r="E2" s="20"/>
    </row>
    <row r="3" spans="1:5" ht="15">
      <c r="A3" s="36" t="s">
        <v>20</v>
      </c>
      <c r="B3" s="36"/>
      <c r="C3" s="36"/>
      <c r="D3" s="36"/>
      <c r="E3" s="36"/>
    </row>
    <row r="5" spans="1:6" ht="12.75">
      <c r="A5" s="1"/>
      <c r="B5" s="1"/>
      <c r="C5" s="2"/>
      <c r="D5" s="2"/>
      <c r="E5" s="1"/>
      <c r="F5" s="1"/>
    </row>
    <row r="6" spans="1:6" ht="12.75" hidden="1">
      <c r="A6" s="3"/>
      <c r="B6" s="3"/>
      <c r="C6" s="4"/>
      <c r="D6" s="4"/>
      <c r="E6" s="3"/>
      <c r="F6" s="3"/>
    </row>
    <row r="7" spans="1:6" ht="0.75" customHeight="1" hidden="1">
      <c r="A7" s="3"/>
      <c r="B7" s="3"/>
      <c r="C7" s="4"/>
      <c r="D7" s="4"/>
      <c r="E7" s="3"/>
      <c r="F7" s="3"/>
    </row>
    <row r="8" spans="1:6" ht="12.75">
      <c r="A8" s="3"/>
      <c r="B8" s="3"/>
      <c r="C8" s="4"/>
      <c r="D8" s="4"/>
      <c r="E8" s="3"/>
      <c r="F8" s="3"/>
    </row>
    <row r="9" spans="1:6" ht="26.25" customHeight="1">
      <c r="A9" s="16" t="s">
        <v>31</v>
      </c>
      <c r="B9" s="10" t="s">
        <v>45</v>
      </c>
      <c r="C9" s="17" t="s">
        <v>42</v>
      </c>
      <c r="D9" s="10" t="s">
        <v>46</v>
      </c>
      <c r="E9" s="18" t="s">
        <v>43</v>
      </c>
      <c r="F9" s="24" t="s">
        <v>44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8">
        <v>3</v>
      </c>
      <c r="E13" s="7">
        <v>4</v>
      </c>
      <c r="F13" s="7">
        <v>5</v>
      </c>
    </row>
    <row r="14" spans="1:6" ht="15">
      <c r="A14" s="19" t="s">
        <v>28</v>
      </c>
      <c r="B14" s="30">
        <f>B15+B44</f>
        <v>94690284.69999999</v>
      </c>
      <c r="C14" s="31">
        <f>C15+C44</f>
        <v>250066279.60000002</v>
      </c>
      <c r="D14" s="30">
        <f>D15+D44</f>
        <v>162180850.58999997</v>
      </c>
      <c r="E14" s="26">
        <f>D14:D51/C14:C51*100</f>
        <v>64.85514594347568</v>
      </c>
      <c r="F14" s="25">
        <f>D14:D51/B14:B51*100</f>
        <v>171.2750691412801</v>
      </c>
    </row>
    <row r="15" spans="1:6" ht="15">
      <c r="A15" s="19" t="s">
        <v>35</v>
      </c>
      <c r="B15" s="32">
        <f>B16+B25</f>
        <v>70857394.88</v>
      </c>
      <c r="C15" s="32">
        <f>C16+C25</f>
        <v>102190033.02000001</v>
      </c>
      <c r="D15" s="32">
        <f>D16+D25</f>
        <v>71860319.00999999</v>
      </c>
      <c r="E15" s="26">
        <f>D15:D51/C15:C51*100</f>
        <v>70.32028162270574</v>
      </c>
      <c r="F15" s="25">
        <f>D15:D51/B15:B51*100</f>
        <v>101.41541208465044</v>
      </c>
    </row>
    <row r="16" spans="1:6" ht="15">
      <c r="A16" s="19" t="s">
        <v>21</v>
      </c>
      <c r="B16" s="32">
        <f>B17+B18+B19+B20+B21+B24</f>
        <v>40596590.01</v>
      </c>
      <c r="C16" s="32">
        <f>C17+C18+C19+C20+C21+C24</f>
        <v>45416000</v>
      </c>
      <c r="D16" s="32">
        <f>D17+D18+D19+D20+D21+D24</f>
        <v>41735135.70999999</v>
      </c>
      <c r="E16" s="26">
        <f>D16:D51/C16:C51*100</f>
        <v>91.89522571340495</v>
      </c>
      <c r="F16" s="25">
        <f>D16:D51/B16:B51*100</f>
        <v>102.80453530633864</v>
      </c>
    </row>
    <row r="17" spans="1:6" ht="15">
      <c r="A17" s="1" t="s">
        <v>0</v>
      </c>
      <c r="B17" s="29">
        <v>18563237.1</v>
      </c>
      <c r="C17" s="33">
        <v>21128000</v>
      </c>
      <c r="D17" s="29">
        <v>19169254.35</v>
      </c>
      <c r="E17" s="26">
        <f>D17:D51/C17:C51*100</f>
        <v>90.7291478133283</v>
      </c>
      <c r="F17" s="25">
        <f>D17:D51/B17:B51*100</f>
        <v>103.26460975925369</v>
      </c>
    </row>
    <row r="18" spans="1:6" ht="15">
      <c r="A18" s="1" t="s">
        <v>15</v>
      </c>
      <c r="B18" s="29">
        <v>2648375.3</v>
      </c>
      <c r="C18" s="33">
        <v>2934000</v>
      </c>
      <c r="D18" s="29">
        <v>2974111.81</v>
      </c>
      <c r="E18" s="26">
        <f>D18:D51/C18:C51*100</f>
        <v>101.36713735514655</v>
      </c>
      <c r="F18" s="25">
        <f>D18:D51/B18:B51*100</f>
        <v>112.29948451792313</v>
      </c>
    </row>
    <row r="19" spans="1:9" ht="15">
      <c r="A19" s="1" t="s">
        <v>8</v>
      </c>
      <c r="B19" s="29">
        <v>0</v>
      </c>
      <c r="C19" s="34">
        <v>1000</v>
      </c>
      <c r="D19" s="29">
        <v>577.66</v>
      </c>
      <c r="E19" s="26">
        <v>0</v>
      </c>
      <c r="F19" s="25">
        <v>0</v>
      </c>
      <c r="I19" t="s">
        <v>39</v>
      </c>
    </row>
    <row r="20" spans="1:6" ht="15">
      <c r="A20" s="7" t="s">
        <v>1</v>
      </c>
      <c r="B20" s="29">
        <v>2603435.42</v>
      </c>
      <c r="C20" s="33">
        <v>4324000</v>
      </c>
      <c r="D20" s="29">
        <v>2251209.58</v>
      </c>
      <c r="E20" s="26">
        <f>D20:D51/C20:C51*100</f>
        <v>52.0631262719704</v>
      </c>
      <c r="F20" s="25">
        <f>D20:D51/B20:B51*100</f>
        <v>86.47072874194821</v>
      </c>
    </row>
    <row r="21" spans="1:6" ht="15">
      <c r="A21" s="11" t="s">
        <v>10</v>
      </c>
      <c r="B21" s="35">
        <f>B22+B23</f>
        <v>16781542.189999998</v>
      </c>
      <c r="C21" s="22">
        <f>C22+C23+C24</f>
        <v>17029000</v>
      </c>
      <c r="D21" s="35">
        <f>D22+D23</f>
        <v>17339974.65</v>
      </c>
      <c r="E21" s="26">
        <f>D21:D51/C21:C51*100</f>
        <v>101.82614745434257</v>
      </c>
      <c r="F21" s="25">
        <f>D21:D51/B21:B51*100</f>
        <v>103.32765876745682</v>
      </c>
    </row>
    <row r="22" spans="1:6" ht="15">
      <c r="A22" s="15" t="s">
        <v>16</v>
      </c>
      <c r="B22" s="29">
        <v>14149259.77</v>
      </c>
      <c r="C22" s="33">
        <v>13283000</v>
      </c>
      <c r="D22" s="29">
        <v>13274010.02</v>
      </c>
      <c r="E22" s="26">
        <f>D22:D51/C22:C51*100</f>
        <v>99.93231965670405</v>
      </c>
      <c r="F22" s="25">
        <f>D22:D51/B22:B51*100</f>
        <v>93.81416579928973</v>
      </c>
    </row>
    <row r="23" spans="1:6" ht="15">
      <c r="A23" s="15" t="s">
        <v>17</v>
      </c>
      <c r="B23" s="29">
        <v>2632282.42</v>
      </c>
      <c r="C23" s="33">
        <v>3746000</v>
      </c>
      <c r="D23" s="29">
        <v>4065964.63</v>
      </c>
      <c r="E23" s="26">
        <f>D23:D51/C23:C51*100</f>
        <v>108.54150106780564</v>
      </c>
      <c r="F23" s="25">
        <f>D23:D51/B23:B51*100</f>
        <v>154.46536432059597</v>
      </c>
    </row>
    <row r="24" spans="1:6" ht="15">
      <c r="A24" s="7" t="s">
        <v>7</v>
      </c>
      <c r="B24" s="29">
        <v>0</v>
      </c>
      <c r="C24" s="33">
        <v>0</v>
      </c>
      <c r="D24" s="29">
        <v>7.66</v>
      </c>
      <c r="E24" s="26">
        <v>0</v>
      </c>
      <c r="F24" s="25">
        <v>0</v>
      </c>
    </row>
    <row r="25" spans="1:6" ht="15">
      <c r="A25" s="19" t="s">
        <v>22</v>
      </c>
      <c r="B25" s="28">
        <f>B26+B32+B35+B41+B42+B43</f>
        <v>30260804.87</v>
      </c>
      <c r="C25" s="32">
        <f>C26+C32+C35+C41+C42+C43</f>
        <v>56774033.02</v>
      </c>
      <c r="D25" s="28">
        <f>D26+D32+D35+D41+D42+D43</f>
        <v>30125183.300000004</v>
      </c>
      <c r="E25" s="26">
        <f aca="true" t="shared" si="0" ref="E25:E38">D25:D51/C25:C51*100</f>
        <v>53.06155243434563</v>
      </c>
      <c r="F25" s="25">
        <f aca="true" t="shared" si="1" ref="F25:F43">D25:D51/B25:B51*100</f>
        <v>99.55182431338947</v>
      </c>
    </row>
    <row r="26" spans="1:6" ht="38.25">
      <c r="A26" s="12" t="s">
        <v>26</v>
      </c>
      <c r="B26" s="35">
        <f>B27+B28+B29+B30+B31</f>
        <v>21795860.669999998</v>
      </c>
      <c r="C26" s="22">
        <f>C27+C28+C29+C30+C31</f>
        <v>28116000</v>
      </c>
      <c r="D26" s="35">
        <f>D27+D28+D29+D30+D31</f>
        <v>18893926.27</v>
      </c>
      <c r="E26" s="26">
        <f t="shared" si="0"/>
        <v>67.19990848627117</v>
      </c>
      <c r="F26" s="25">
        <f t="shared" si="1"/>
        <v>86.68584625339322</v>
      </c>
    </row>
    <row r="27" spans="1:6" ht="15">
      <c r="A27" s="7" t="s">
        <v>11</v>
      </c>
      <c r="B27" s="29">
        <v>4956056.35</v>
      </c>
      <c r="C27" s="33">
        <v>6654000</v>
      </c>
      <c r="D27" s="29">
        <v>4186225.15</v>
      </c>
      <c r="E27" s="26">
        <f t="shared" si="0"/>
        <v>62.91291178238654</v>
      </c>
      <c r="F27" s="25">
        <f t="shared" si="1"/>
        <v>84.46685942140267</v>
      </c>
    </row>
    <row r="28" spans="1:6" ht="15">
      <c r="A28" s="7" t="s">
        <v>12</v>
      </c>
      <c r="B28" s="29">
        <v>5888962.96</v>
      </c>
      <c r="C28" s="33">
        <v>7942000</v>
      </c>
      <c r="D28" s="29">
        <v>5102857.66</v>
      </c>
      <c r="E28" s="26">
        <f t="shared" si="0"/>
        <v>64.25154444724251</v>
      </c>
      <c r="F28" s="25">
        <f t="shared" si="1"/>
        <v>86.65120997806378</v>
      </c>
    </row>
    <row r="29" spans="1:6" ht="15">
      <c r="A29" s="7" t="s">
        <v>2</v>
      </c>
      <c r="B29" s="29">
        <v>5673249.76</v>
      </c>
      <c r="C29" s="33">
        <v>7320000</v>
      </c>
      <c r="D29" s="29">
        <v>4678590.12</v>
      </c>
      <c r="E29" s="26">
        <f t="shared" si="0"/>
        <v>63.915165573770494</v>
      </c>
      <c r="F29" s="25">
        <f t="shared" si="1"/>
        <v>82.46755066182739</v>
      </c>
    </row>
    <row r="30" spans="1:6" ht="12.75" customHeight="1">
      <c r="A30" s="7" t="s">
        <v>9</v>
      </c>
      <c r="B30" s="29">
        <v>356524.1</v>
      </c>
      <c r="C30" s="33">
        <v>400000</v>
      </c>
      <c r="D30" s="29">
        <v>449204.06</v>
      </c>
      <c r="E30" s="26">
        <f t="shared" si="0"/>
        <v>112.301015</v>
      </c>
      <c r="F30" s="25">
        <v>0</v>
      </c>
    </row>
    <row r="31" spans="1:6" ht="24.75" customHeight="1">
      <c r="A31" s="7" t="s">
        <v>3</v>
      </c>
      <c r="B31" s="29">
        <v>4921067.5</v>
      </c>
      <c r="C31" s="33">
        <v>5800000</v>
      </c>
      <c r="D31" s="29">
        <v>4477049.28</v>
      </c>
      <c r="E31" s="26">
        <f t="shared" si="0"/>
        <v>77.19050482758621</v>
      </c>
      <c r="F31" s="25">
        <f t="shared" si="1"/>
        <v>90.97719712237233</v>
      </c>
    </row>
    <row r="32" spans="1:6" ht="27" customHeight="1">
      <c r="A32" s="12" t="s">
        <v>27</v>
      </c>
      <c r="B32" s="35">
        <f>B33+B34</f>
        <v>528677.27</v>
      </c>
      <c r="C32" s="22">
        <f>C33+C34</f>
        <v>3258314.07</v>
      </c>
      <c r="D32" s="35">
        <f>D33+D34</f>
        <v>3099809.71</v>
      </c>
      <c r="E32" s="26">
        <f t="shared" si="0"/>
        <v>95.13538730169128</v>
      </c>
      <c r="F32" s="25">
        <f t="shared" si="1"/>
        <v>586.3330780231955</v>
      </c>
    </row>
    <row r="33" spans="1:6" ht="31.5" customHeight="1">
      <c r="A33" s="9" t="s">
        <v>18</v>
      </c>
      <c r="B33" s="29">
        <v>12488.24</v>
      </c>
      <c r="C33" s="33">
        <v>35000</v>
      </c>
      <c r="D33" s="29">
        <v>77719.59</v>
      </c>
      <c r="E33" s="26">
        <f t="shared" si="0"/>
        <v>222.05597142857144</v>
      </c>
      <c r="F33" s="25">
        <v>0</v>
      </c>
    </row>
    <row r="34" spans="1:6" ht="24.75" customHeight="1">
      <c r="A34" s="7" t="s">
        <v>13</v>
      </c>
      <c r="B34" s="29">
        <v>516189.03</v>
      </c>
      <c r="C34" s="33">
        <v>3223314.07</v>
      </c>
      <c r="D34" s="29">
        <v>3022090.12</v>
      </c>
      <c r="E34" s="26">
        <f t="shared" si="0"/>
        <v>93.75723415000637</v>
      </c>
      <c r="F34" s="25">
        <f t="shared" si="1"/>
        <v>585.4619033651296</v>
      </c>
    </row>
    <row r="35" spans="1:6" ht="25.5">
      <c r="A35" s="12" t="s">
        <v>30</v>
      </c>
      <c r="B35" s="35">
        <f>B36+B37+B38+B39+B40</f>
        <v>7571200.260000001</v>
      </c>
      <c r="C35" s="22">
        <f>C36+C37+C38+C39+C40</f>
        <v>25199718.950000003</v>
      </c>
      <c r="D35" s="35">
        <f>D36+D37+D38+D39+D40</f>
        <v>7742494.920000001</v>
      </c>
      <c r="E35" s="26">
        <f t="shared" si="0"/>
        <v>30.724528854318827</v>
      </c>
      <c r="F35" s="25">
        <f t="shared" si="1"/>
        <v>102.26245052458829</v>
      </c>
    </row>
    <row r="36" spans="1:6" ht="15">
      <c r="A36" s="7" t="s">
        <v>4</v>
      </c>
      <c r="B36" s="29">
        <v>6933760.03</v>
      </c>
      <c r="C36" s="33">
        <v>16206245.3</v>
      </c>
      <c r="D36" s="29">
        <v>5351993.62</v>
      </c>
      <c r="E36" s="26">
        <f t="shared" si="0"/>
        <v>33.02426639191991</v>
      </c>
      <c r="F36" s="25">
        <f t="shared" si="1"/>
        <v>77.18746534122555</v>
      </c>
    </row>
    <row r="37" spans="1:6" s="13" customFormat="1" ht="15">
      <c r="A37" s="7" t="s">
        <v>38</v>
      </c>
      <c r="B37" s="29">
        <v>460130.65</v>
      </c>
      <c r="C37" s="33">
        <v>700000</v>
      </c>
      <c r="D37" s="29">
        <v>2197194.19</v>
      </c>
      <c r="E37" s="26">
        <f t="shared" si="0"/>
        <v>313.88488428571424</v>
      </c>
      <c r="F37" s="25">
        <v>0</v>
      </c>
    </row>
    <row r="38" spans="1:6" s="13" customFormat="1" ht="25.5">
      <c r="A38" s="9" t="s">
        <v>37</v>
      </c>
      <c r="B38" s="29">
        <v>0</v>
      </c>
      <c r="C38" s="33">
        <v>8233473.65</v>
      </c>
      <c r="D38" s="29">
        <v>116913.03</v>
      </c>
      <c r="E38" s="26">
        <f t="shared" si="0"/>
        <v>1.4199721159003162</v>
      </c>
      <c r="F38" s="25" t="e">
        <f t="shared" si="1"/>
        <v>#DIV/0!</v>
      </c>
    </row>
    <row r="39" spans="1:6" s="13" customFormat="1" ht="15">
      <c r="A39" s="9" t="s">
        <v>36</v>
      </c>
      <c r="B39" s="29">
        <v>177309.58</v>
      </c>
      <c r="C39" s="33">
        <v>60000</v>
      </c>
      <c r="D39" s="29">
        <v>76394.08</v>
      </c>
      <c r="E39" s="26">
        <v>0</v>
      </c>
      <c r="F39" s="25">
        <v>0</v>
      </c>
    </row>
    <row r="40" spans="1:6" s="13" customFormat="1" ht="15">
      <c r="A40" s="7" t="s">
        <v>33</v>
      </c>
      <c r="B40" s="29">
        <v>0</v>
      </c>
      <c r="C40" s="33">
        <v>0</v>
      </c>
      <c r="D40" s="29">
        <v>0</v>
      </c>
      <c r="E40" s="26">
        <v>0</v>
      </c>
      <c r="F40" s="25">
        <v>0</v>
      </c>
    </row>
    <row r="41" spans="1:6" s="13" customFormat="1" ht="15">
      <c r="A41" s="11" t="s">
        <v>5</v>
      </c>
      <c r="B41" s="35">
        <v>0</v>
      </c>
      <c r="C41" s="22">
        <v>0</v>
      </c>
      <c r="D41" s="35">
        <v>0</v>
      </c>
      <c r="E41" s="26">
        <v>0</v>
      </c>
      <c r="F41" s="25">
        <v>0</v>
      </c>
    </row>
    <row r="42" spans="1:6" s="13" customFormat="1" ht="15">
      <c r="A42" s="14" t="s">
        <v>14</v>
      </c>
      <c r="B42" s="35">
        <v>295683.71</v>
      </c>
      <c r="C42" s="22">
        <v>200000</v>
      </c>
      <c r="D42" s="35">
        <v>370670.64</v>
      </c>
      <c r="E42" s="26">
        <f>D42:D68/C42:C68*100</f>
        <v>185.33532000000002</v>
      </c>
      <c r="F42" s="25">
        <f t="shared" si="1"/>
        <v>125.36052121369825</v>
      </c>
    </row>
    <row r="43" spans="1:9" ht="15">
      <c r="A43" s="11" t="s">
        <v>6</v>
      </c>
      <c r="B43" s="35">
        <v>69382.96</v>
      </c>
      <c r="C43" s="22">
        <v>0</v>
      </c>
      <c r="D43" s="35">
        <v>18281.76</v>
      </c>
      <c r="E43" s="26" t="e">
        <f>D43:D69/C43:C69*100</f>
        <v>#DIV/0!</v>
      </c>
      <c r="F43" s="25">
        <f t="shared" si="1"/>
        <v>26.349063228204727</v>
      </c>
      <c r="I43" t="s">
        <v>39</v>
      </c>
    </row>
    <row r="44" spans="1:6" ht="15">
      <c r="A44" s="19" t="s">
        <v>23</v>
      </c>
      <c r="B44" s="28">
        <f>B45+B46+B47+B48+B49+B50+B51</f>
        <v>23832889.82</v>
      </c>
      <c r="C44" s="32">
        <f>C45+C46+C47+C48+C49+C50+C51</f>
        <v>147876246.58</v>
      </c>
      <c r="D44" s="28">
        <f>D45+D46+D47+D48+D49+D50+D51</f>
        <v>90320531.58</v>
      </c>
      <c r="E44" s="26">
        <f>D44:D70/C44:C70*100</f>
        <v>61.07845828446641</v>
      </c>
      <c r="F44" s="25">
        <v>0</v>
      </c>
    </row>
    <row r="45" spans="1:6" ht="15">
      <c r="A45" s="15" t="s">
        <v>29</v>
      </c>
      <c r="B45" s="29">
        <v>0</v>
      </c>
      <c r="C45" s="33"/>
      <c r="D45" s="29"/>
      <c r="E45" s="26">
        <v>0</v>
      </c>
      <c r="F45" s="25">
        <v>0</v>
      </c>
    </row>
    <row r="46" spans="1:6" ht="15">
      <c r="A46" s="7" t="s">
        <v>24</v>
      </c>
      <c r="B46" s="29">
        <v>21981785.57</v>
      </c>
      <c r="C46" s="34">
        <v>116234680.97</v>
      </c>
      <c r="D46" s="29">
        <v>58888965.97</v>
      </c>
      <c r="E46" s="26">
        <v>0</v>
      </c>
      <c r="F46" s="25">
        <v>0</v>
      </c>
    </row>
    <row r="47" spans="1:6" ht="15">
      <c r="A47" s="7" t="s">
        <v>40</v>
      </c>
      <c r="B47" s="29"/>
      <c r="C47" s="34"/>
      <c r="D47" s="29"/>
      <c r="E47" s="26"/>
      <c r="F47" s="25"/>
    </row>
    <row r="48" spans="1:6" ht="15">
      <c r="A48" s="7" t="s">
        <v>25</v>
      </c>
      <c r="B48" s="29">
        <v>1425000</v>
      </c>
      <c r="C48" s="34">
        <v>14187000</v>
      </c>
      <c r="D48" s="29">
        <v>14187000</v>
      </c>
      <c r="E48" s="26">
        <f>D48:D73/C48:C73*100</f>
        <v>100</v>
      </c>
      <c r="F48" s="25">
        <v>0</v>
      </c>
    </row>
    <row r="49" spans="1:6" ht="25.5">
      <c r="A49" s="27" t="s">
        <v>41</v>
      </c>
      <c r="B49" s="22">
        <v>0</v>
      </c>
      <c r="C49" s="22">
        <v>19256000</v>
      </c>
      <c r="D49" s="22">
        <v>19046000</v>
      </c>
      <c r="E49" s="26"/>
      <c r="F49" s="25"/>
    </row>
    <row r="50" spans="1:6" ht="25.5">
      <c r="A50" s="21" t="s">
        <v>32</v>
      </c>
      <c r="B50" s="29">
        <v>426104.25</v>
      </c>
      <c r="C50" s="22">
        <v>0</v>
      </c>
      <c r="D50" s="29">
        <v>0</v>
      </c>
      <c r="E50" s="26">
        <v>0</v>
      </c>
      <c r="F50" s="25">
        <v>0</v>
      </c>
    </row>
    <row r="51" spans="1:6" ht="15">
      <c r="A51" s="23" t="s">
        <v>34</v>
      </c>
      <c r="B51" s="29">
        <v>0</v>
      </c>
      <c r="C51" s="22">
        <v>-1801434.39</v>
      </c>
      <c r="D51" s="29">
        <v>-1801434.39</v>
      </c>
      <c r="E51" s="26">
        <v>0</v>
      </c>
      <c r="F51" s="25">
        <v>0</v>
      </c>
    </row>
    <row r="52" spans="1:6" ht="15.75">
      <c r="A52" s="37" t="s">
        <v>47</v>
      </c>
      <c r="B52" s="38">
        <f>B53+B54+B55+B56+B57+B58+B59+B60+B61</f>
        <v>99324349.93</v>
      </c>
      <c r="C52" s="39">
        <f>C53+C54+C55+C56+C57+C58+C59+C60+C61</f>
        <v>255247769.21000004</v>
      </c>
      <c r="D52" s="40">
        <f>D53+D54+D55+D56+D57+D58+D59+D60+D61</f>
        <v>134665226.92</v>
      </c>
      <c r="E52" s="41">
        <f>D52/C52*100</f>
        <v>52.75863030528852</v>
      </c>
      <c r="F52" s="41">
        <f>D52/B52*100</f>
        <v>135.58128194637757</v>
      </c>
    </row>
    <row r="53" spans="1:6" ht="15.75">
      <c r="A53" s="42" t="s">
        <v>48</v>
      </c>
      <c r="B53" s="43">
        <v>11752856.36</v>
      </c>
      <c r="C53" s="44">
        <v>31021487.33</v>
      </c>
      <c r="D53" s="45">
        <v>25727630.990000002</v>
      </c>
      <c r="E53" s="41">
        <f aca="true" t="shared" si="2" ref="E53:E61">D53/C53*100</f>
        <v>82.93487258143017</v>
      </c>
      <c r="F53" s="41" t="s">
        <v>49</v>
      </c>
    </row>
    <row r="54" spans="1:6" ht="26.25">
      <c r="A54" s="42" t="s">
        <v>50</v>
      </c>
      <c r="B54" s="43">
        <v>277898.01</v>
      </c>
      <c r="C54" s="44">
        <v>849097.88</v>
      </c>
      <c r="D54" s="45">
        <v>258633.48</v>
      </c>
      <c r="E54" s="41">
        <f t="shared" si="2"/>
        <v>30.459795754053705</v>
      </c>
      <c r="F54" s="41">
        <f aca="true" t="shared" si="3" ref="F54:F61">D54/B54*100</f>
        <v>93.06776971882599</v>
      </c>
    </row>
    <row r="55" spans="1:6" ht="15.75">
      <c r="A55" s="42" t="s">
        <v>51</v>
      </c>
      <c r="B55" s="43">
        <v>23723050.860000003</v>
      </c>
      <c r="C55" s="46">
        <v>28678456.79</v>
      </c>
      <c r="D55" s="47">
        <v>26114462.35</v>
      </c>
      <c r="E55" s="41">
        <f t="shared" si="2"/>
        <v>91.0595104235384</v>
      </c>
      <c r="F55" s="41">
        <f t="shared" si="3"/>
        <v>110.08053940495577</v>
      </c>
    </row>
    <row r="56" spans="1:6" ht="15.75">
      <c r="A56" s="42" t="s">
        <v>52</v>
      </c>
      <c r="B56" s="43">
        <v>39461848.05</v>
      </c>
      <c r="C56" s="44">
        <v>157045658.53000003</v>
      </c>
      <c r="D56" s="45">
        <v>57465616.69999999</v>
      </c>
      <c r="E56" s="41">
        <f t="shared" si="2"/>
        <v>36.591662092347796</v>
      </c>
      <c r="F56" s="41" t="s">
        <v>49</v>
      </c>
    </row>
    <row r="57" spans="1:6" ht="15.75">
      <c r="A57" s="42" t="s">
        <v>53</v>
      </c>
      <c r="B57" s="43">
        <v>353949</v>
      </c>
      <c r="C57" s="44">
        <v>221451</v>
      </c>
      <c r="D57" s="45">
        <v>168978.24</v>
      </c>
      <c r="E57" s="41">
        <f t="shared" si="2"/>
        <v>76.30502458783207</v>
      </c>
      <c r="F57" s="41">
        <f t="shared" si="3"/>
        <v>47.74084401990117</v>
      </c>
    </row>
    <row r="58" spans="1:6" ht="26.25">
      <c r="A58" s="42" t="s">
        <v>54</v>
      </c>
      <c r="B58" s="43">
        <v>12998075.68</v>
      </c>
      <c r="C58" s="44">
        <v>22364206.68</v>
      </c>
      <c r="D58" s="45">
        <v>13699773.62</v>
      </c>
      <c r="E58" s="41">
        <f t="shared" si="2"/>
        <v>61.25758814530863</v>
      </c>
      <c r="F58" s="41">
        <f t="shared" si="3"/>
        <v>105.3984755688082</v>
      </c>
    </row>
    <row r="59" spans="1:6" ht="15.75">
      <c r="A59" s="42" t="s">
        <v>55</v>
      </c>
      <c r="B59" s="43">
        <v>1389191.83</v>
      </c>
      <c r="C59" s="44">
        <v>1665361</v>
      </c>
      <c r="D59" s="45">
        <v>1492599.71</v>
      </c>
      <c r="E59" s="41">
        <f t="shared" si="2"/>
        <v>89.62619576175976</v>
      </c>
      <c r="F59" s="41">
        <f t="shared" si="3"/>
        <v>107.44374374847855</v>
      </c>
    </row>
    <row r="60" spans="1:6" ht="15.75">
      <c r="A60" s="42" t="s">
        <v>56</v>
      </c>
      <c r="B60" s="43">
        <v>9038731.44</v>
      </c>
      <c r="C60" s="44">
        <v>12927700</v>
      </c>
      <c r="D60" s="48">
        <v>9615841.3</v>
      </c>
      <c r="E60" s="41">
        <f t="shared" si="2"/>
        <v>74.38168661092074</v>
      </c>
      <c r="F60" s="41">
        <f t="shared" si="3"/>
        <v>106.38485459857851</v>
      </c>
    </row>
    <row r="61" spans="1:6" ht="26.25">
      <c r="A61" s="42" t="s">
        <v>57</v>
      </c>
      <c r="B61" s="43">
        <v>328748.7</v>
      </c>
      <c r="C61" s="44">
        <v>474350</v>
      </c>
      <c r="D61" s="45">
        <v>121690.53</v>
      </c>
      <c r="E61" s="41">
        <f t="shared" si="2"/>
        <v>25.654164646358176</v>
      </c>
      <c r="F61" s="41">
        <f t="shared" si="3"/>
        <v>37.01627717463217</v>
      </c>
    </row>
    <row r="62" spans="1:6" ht="15.75">
      <c r="A62" s="11" t="s">
        <v>58</v>
      </c>
      <c r="B62" s="49">
        <v>-4634065.23</v>
      </c>
      <c r="C62" s="50">
        <v>-5181489.61</v>
      </c>
      <c r="D62" s="51">
        <v>27515623.67</v>
      </c>
      <c r="E62" s="52"/>
      <c r="F62" s="52"/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2019-11-29T12:58:28Z</cp:lastPrinted>
  <dcterms:created xsi:type="dcterms:W3CDTF">2010-11-16T06:41:35Z</dcterms:created>
  <dcterms:modified xsi:type="dcterms:W3CDTF">2019-12-05T12:28:24Z</dcterms:modified>
  <cp:category/>
  <cp:version/>
  <cp:contentType/>
  <cp:contentStatus/>
</cp:coreProperties>
</file>