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40" windowWidth="1494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<sst xmlns="http://schemas.openxmlformats.org/spreadsheetml/2006/main" count="61" uniqueCount="60">
  <si>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</si>
  <si>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</si>
  <si>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</si>
  <si>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</si>
  <si>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</si>
  <si>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</si>
  <si>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</si>
  <si>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</si>
  <si>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</si>
  <si>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</si>
  <si>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</si>
  <si>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</si>
  <si>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</si>
  <si>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</si>
  <si>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</si>
  <si>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</si>
  <si>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</si>
  <si>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</si>
  <si>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Доходы,поступающие в порядке возмещения расх (Оплата арендаторами за отопление)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</si>
  <si>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</si>
  <si>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</si>
  <si>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</si>
  <si>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</si>
  <si>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</si>
  <si>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</si>
  <si>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</si>
  <si>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</si>
  <si>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</si>
  <si>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</si>
  <si>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</si>
  <si>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</si>
  <si>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</si>
  <si>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</si>
  <si>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</si>
  <si>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</si>
  <si>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</si>
  <si>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Плата за увеличение площади зем. Участков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</si>
  <si>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</si>
  <si>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</si>
  <si>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</si>
  <si>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</si>
  <si>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</si>
  <si>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Исполнено на 01.02.2019</t>
  </si>
  <si>
    <t>План на 2020г.</t>
  </si>
  <si>
    <t>Исполнено на 01.02.2020</t>
  </si>
  <si>
    <t>% выполнения к плану 2020 г.</t>
  </si>
  <si>
    <t>% выполнения к факту 2019 года</t>
  </si>
  <si>
    <t>Транспортный налог</t>
  </si>
  <si>
    <t>Расходы всего</t>
  </si>
  <si>
    <t>Общегосударственные вопросы</t>
  </si>
  <si>
    <t>св200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</si>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</sst>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0" borderId="1">
      <alignment horizontal="right"/>
      <protection/>
    </xf>
    <xf numFmtId="4" fontId="36" fillId="0" borderId="1">
      <alignment horizontal="right" shrinkToFit="1"/>
      <protection/>
    </xf>
    <xf numFmtId="4" fontId="36" fillId="0" borderId="1">
      <alignment horizontal="right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0" applyFont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left" wrapText="1"/>
    </xf>
    <xf numFmtId="4" fontId="4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0" fillId="0" borderId="19" xfId="0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182" fontId="2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33" borderId="18" xfId="0" applyNumberFormat="1" applyFont="1" applyFill="1" applyBorder="1" applyAlignment="1">
      <alignment/>
    </xf>
    <xf numFmtId="182" fontId="4" fillId="0" borderId="17" xfId="0" applyNumberFormat="1" applyFont="1" applyBorder="1" applyAlignment="1">
      <alignment/>
    </xf>
    <xf numFmtId="0" fontId="0" fillId="0" borderId="17" xfId="0" applyBorder="1" applyAlignment="1">
      <alignment horizontal="justify"/>
    </xf>
    <xf numFmtId="4" fontId="0" fillId="33" borderId="17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4" fontId="55" fillId="33" borderId="17" xfId="0" applyNumberFormat="1" applyFont="1" applyFill="1" applyBorder="1" applyAlignment="1">
      <alignment/>
    </xf>
    <xf numFmtId="4" fontId="56" fillId="33" borderId="17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6" fillId="33" borderId="17" xfId="0" applyNumberFormat="1" applyFont="1" applyFill="1" applyBorder="1" applyAlignment="1">
      <alignment horizontal="right"/>
    </xf>
    <xf numFmtId="171" fontId="6" fillId="33" borderId="17" xfId="63" applyFont="1" applyFill="1" applyBorder="1" applyAlignment="1">
      <alignment/>
    </xf>
    <xf numFmtId="181" fontId="6" fillId="33" borderId="17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wrapText="1"/>
    </xf>
    <xf numFmtId="4" fontId="8" fillId="33" borderId="17" xfId="0" applyNumberFormat="1" applyFont="1" applyFill="1" applyBorder="1" applyAlignment="1">
      <alignment horizontal="right" wrapText="1"/>
    </xf>
    <xf numFmtId="171" fontId="8" fillId="33" borderId="17" xfId="63" applyFont="1" applyFill="1" applyBorder="1" applyAlignment="1">
      <alignment horizontal="center" vertical="center"/>
    </xf>
    <xf numFmtId="4" fontId="57" fillId="33" borderId="1" xfId="34" applyFont="1" applyFill="1" applyProtection="1">
      <alignment horizontal="right" shrinkToFit="1"/>
      <protection/>
    </xf>
    <xf numFmtId="4" fontId="57" fillId="33" borderId="1" xfId="35" applyFont="1" applyFill="1" applyProtection="1">
      <alignment horizontal="right"/>
      <protection/>
    </xf>
    <xf numFmtId="4" fontId="57" fillId="33" borderId="1" xfId="33" applyNumberFormat="1" applyFont="1" applyFill="1" applyAlignment="1" applyProtection="1">
      <alignment horizontal="center" vertical="center"/>
      <protection/>
    </xf>
    <xf numFmtId="4" fontId="57" fillId="33" borderId="1" xfId="35" applyFont="1" applyFill="1" applyAlignment="1" applyProtection="1">
      <alignment horizontal="center" vertical="center"/>
      <protection/>
    </xf>
    <xf numFmtId="0" fontId="2" fillId="33" borderId="17" xfId="0" applyFont="1" applyFill="1" applyBorder="1" applyAlignment="1">
      <alignment/>
    </xf>
    <xf numFmtId="4" fontId="58" fillId="33" borderId="17" xfId="0" applyNumberFormat="1" applyFont="1" applyFill="1" applyBorder="1" applyAlignment="1">
      <alignment/>
    </xf>
    <xf numFmtId="171" fontId="6" fillId="33" borderId="17" xfId="63" applyFont="1" applyFill="1" applyBorder="1" applyAlignment="1">
      <alignment horizontal="right" vertical="center"/>
    </xf>
    <xf numFmtId="0" fontId="8" fillId="33" borderId="17" xfId="0" applyFont="1" applyFill="1" applyBorder="1" applyAlignment="1">
      <alignment/>
    </xf>
    <xf numFmtId="4" fontId="59" fillId="33" borderId="1" xfId="35" applyFont="1" applyFill="1" applyAlignment="1" applyProtection="1">
      <alignment horizontal="right" shrinkToFit="1"/>
      <protection/>
    </xf>
    <xf numFmtId="4" fontId="57" fillId="33" borderId="1" xfId="34" applyNumberFormat="1" applyFont="1" applyFill="1" applyProtection="1">
      <alignment horizontal="right" shrinkToFit="1"/>
      <protection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95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zoomScalePageLayoutView="0" workbookViewId="0" topLeftCell="A49">
      <selection activeCell="F50" sqref="F50"/>
    </sheetView>
  </sheetViews>
  <sheetFormatPr defaultColWidth="9.00390625" defaultRowHeight="12.75"/>
  <cols>
    <col min="1" max="1" width="48.25390625" style="0" customWidth="1"/>
    <col min="2" max="2" width="19.7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9.125" style="0" customWidth="1"/>
    <col min="8" max="8" width="12.00390625" style="0" customWidth="1"/>
  </cols>
  <sheetData>
    <row r="2" spans="1:5" ht="15">
      <c r="A2" s="25"/>
      <c r="B2" s="59" t="s">
        <v>19</v>
      </c>
      <c r="C2" s="59"/>
      <c r="D2" s="59"/>
      <c r="E2" s="25"/>
    </row>
    <row r="3" spans="1:5" ht="15">
      <c r="A3" s="59" t="s">
        <v>20</v>
      </c>
      <c r="B3" s="59"/>
      <c r="C3" s="59"/>
      <c r="D3" s="59"/>
      <c r="E3" s="59"/>
    </row>
    <row r="5" spans="1:6" ht="12.75">
      <c r="A5" s="1"/>
      <c r="B5" s="1"/>
      <c r="C5" s="2"/>
      <c r="D5" s="2"/>
      <c r="E5" s="1"/>
      <c r="F5" s="1"/>
    </row>
    <row r="6" spans="1:6" ht="12.75">
      <c r="A6" s="3"/>
      <c r="B6" s="3"/>
      <c r="C6" s="4"/>
      <c r="D6" s="4"/>
      <c r="E6" s="3"/>
      <c r="F6" s="3"/>
    </row>
    <row r="7" spans="1:6" ht="12.75">
      <c r="A7" s="3"/>
      <c r="B7" s="3"/>
      <c r="C7" s="4"/>
      <c r="D7" s="4"/>
      <c r="E7" s="3"/>
      <c r="F7" s="3"/>
    </row>
    <row r="8" spans="1:6" ht="12.75">
      <c r="A8" s="3"/>
      <c r="B8" s="3"/>
      <c r="C8" s="4"/>
      <c r="D8" s="4"/>
      <c r="E8" s="3"/>
      <c r="F8" s="3"/>
    </row>
    <row r="9" spans="1:6" ht="26.25" customHeight="1">
      <c r="A9" s="19" t="s">
        <v>31</v>
      </c>
      <c r="B9" s="11" t="s">
        <v>42</v>
      </c>
      <c r="C9" s="20" t="s">
        <v>43</v>
      </c>
      <c r="D9" s="11" t="s">
        <v>44</v>
      </c>
      <c r="E9" s="21" t="s">
        <v>45</v>
      </c>
      <c r="F9" s="31" t="s">
        <v>46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9">
        <v>3</v>
      </c>
      <c r="E13" s="7">
        <v>4</v>
      </c>
      <c r="F13" s="7">
        <v>5</v>
      </c>
    </row>
    <row r="14" spans="1:6" ht="15">
      <c r="A14" s="22" t="s">
        <v>28</v>
      </c>
      <c r="B14" s="34">
        <f>B15+B45</f>
        <v>4030769.9000000004</v>
      </c>
      <c r="C14" s="33">
        <f>C15+C45</f>
        <v>183324229.41</v>
      </c>
      <c r="D14" s="34">
        <f>D15+D45</f>
        <v>15283263.040000001</v>
      </c>
      <c r="E14" s="35">
        <f>D14:D52/C14:C52*100</f>
        <v>8.33673927837404</v>
      </c>
      <c r="F14" s="32">
        <f>D14:D52/B14:B52*100</f>
        <v>379.1648597951473</v>
      </c>
    </row>
    <row r="15" spans="1:6" ht="15">
      <c r="A15" s="22" t="s">
        <v>35</v>
      </c>
      <c r="B15" s="27">
        <f>B16+B26</f>
        <v>3675769.9000000004</v>
      </c>
      <c r="C15" s="27">
        <f>C16+C26</f>
        <v>103115429.41</v>
      </c>
      <c r="D15" s="27">
        <f>D16+D26</f>
        <v>4890890.23</v>
      </c>
      <c r="E15" s="35">
        <f>D15:D52/C15:C52*100</f>
        <v>4.743121623974625</v>
      </c>
      <c r="F15" s="32">
        <f>D15:D52/B15:B52*100</f>
        <v>133.05757332633905</v>
      </c>
    </row>
    <row r="16" spans="1:6" ht="15">
      <c r="A16" s="22" t="s">
        <v>21</v>
      </c>
      <c r="B16" s="23">
        <f>B17+B18+B19+B20+B21+B22</f>
        <v>1909530.19</v>
      </c>
      <c r="C16" s="23">
        <f>C17+C18+C19+C20+C21+C22</f>
        <v>57093000</v>
      </c>
      <c r="D16" s="23">
        <f>D17+D18+D19+D20+D21+D22</f>
        <v>3682410.94</v>
      </c>
      <c r="E16" s="35">
        <f>D16:D52/C16:C52*100</f>
        <v>6.449846636190077</v>
      </c>
      <c r="F16" s="32">
        <f>D16:D52/B16:B52*100</f>
        <v>192.843818824357</v>
      </c>
    </row>
    <row r="17" spans="1:6" ht="15">
      <c r="A17" s="1" t="s">
        <v>0</v>
      </c>
      <c r="B17" s="38">
        <v>902827.37</v>
      </c>
      <c r="C17" s="37">
        <v>25614000</v>
      </c>
      <c r="D17" s="41">
        <v>904918.32</v>
      </c>
      <c r="E17" s="35">
        <f>D17:D52/C17:C52*100</f>
        <v>3.5329051300070273</v>
      </c>
      <c r="F17" s="32">
        <f>D17:D52/B17:B52*100</f>
        <v>100.23160020060091</v>
      </c>
    </row>
    <row r="18" spans="1:6" ht="15">
      <c r="A18" s="1" t="s">
        <v>15</v>
      </c>
      <c r="B18" s="38">
        <v>303397.14</v>
      </c>
      <c r="C18" s="37">
        <v>3810000</v>
      </c>
      <c r="D18" s="41">
        <v>297801.1</v>
      </c>
      <c r="E18" s="35">
        <f>D18:D52/C18:C52*100</f>
        <v>7.816301837270341</v>
      </c>
      <c r="F18" s="32">
        <f>D18:D52/B18:B52*100</f>
        <v>98.15553963363001</v>
      </c>
    </row>
    <row r="19" spans="1:9" ht="15">
      <c r="A19" s="1" t="s">
        <v>8</v>
      </c>
      <c r="B19" s="28">
        <v>0</v>
      </c>
      <c r="C19" s="28">
        <v>3000</v>
      </c>
      <c r="D19" s="41">
        <v>0</v>
      </c>
      <c r="E19" s="35">
        <v>0</v>
      </c>
      <c r="F19" s="32">
        <v>0</v>
      </c>
      <c r="I19" t="s">
        <v>39</v>
      </c>
    </row>
    <row r="20" spans="1:6" ht="15">
      <c r="A20" s="1" t="s">
        <v>1</v>
      </c>
      <c r="B20" s="28">
        <v>42208.14</v>
      </c>
      <c r="C20" s="28">
        <v>6537000</v>
      </c>
      <c r="D20" s="41">
        <v>52246.16</v>
      </c>
      <c r="E20" s="35"/>
      <c r="F20" s="32"/>
    </row>
    <row r="21" spans="1:6" ht="15">
      <c r="A21" s="7" t="s">
        <v>47</v>
      </c>
      <c r="B21" s="28">
        <v>0</v>
      </c>
      <c r="C21" s="37">
        <v>3923000</v>
      </c>
      <c r="D21" s="41">
        <v>168850.72</v>
      </c>
      <c r="E21" s="35">
        <f>D21:D52/C21:C52*100</f>
        <v>4.304122355340301</v>
      </c>
      <c r="F21" s="32">
        <v>0</v>
      </c>
    </row>
    <row r="22" spans="1:6" ht="15">
      <c r="A22" s="12" t="s">
        <v>10</v>
      </c>
      <c r="B22" s="29">
        <f>B23+B24+B25</f>
        <v>661097.54</v>
      </c>
      <c r="C22" s="29">
        <f>C23+C24+C25</f>
        <v>17206000</v>
      </c>
      <c r="D22" s="39">
        <f>D23+D24+D25</f>
        <v>2258594.64</v>
      </c>
      <c r="E22" s="35">
        <f>D22:D52/C22:C52*100</f>
        <v>13.126785074973846</v>
      </c>
      <c r="F22" s="32">
        <f>D22:D52/B22:B52*100</f>
        <v>341.6431771928844</v>
      </c>
    </row>
    <row r="23" spans="1:6" ht="15">
      <c r="A23" s="17" t="s">
        <v>16</v>
      </c>
      <c r="B23" s="37">
        <v>476013</v>
      </c>
      <c r="C23" s="37">
        <v>12800000</v>
      </c>
      <c r="D23" s="41">
        <v>2233840</v>
      </c>
      <c r="E23" s="35">
        <f>D23:D52/C23:C52*100</f>
        <v>17.451875</v>
      </c>
      <c r="F23" s="32">
        <f>D23:D52/B23:B52*100</f>
        <v>469.2813011409353</v>
      </c>
    </row>
    <row r="24" spans="1:6" ht="15">
      <c r="A24" s="17" t="s">
        <v>17</v>
      </c>
      <c r="B24" s="37">
        <v>185084.54</v>
      </c>
      <c r="C24" s="37">
        <v>4406000</v>
      </c>
      <c r="D24" s="41">
        <v>24754.64</v>
      </c>
      <c r="E24" s="35">
        <f>D24:D52/C24:C52*100</f>
        <v>0.5618393100317748</v>
      </c>
      <c r="F24" s="32">
        <f>D24:D52/B24:B52*100</f>
        <v>13.374774575985654</v>
      </c>
    </row>
    <row r="25" spans="1:6" ht="15">
      <c r="A25" s="7" t="s">
        <v>7</v>
      </c>
      <c r="B25" s="28">
        <v>0</v>
      </c>
      <c r="C25" s="37">
        <v>0</v>
      </c>
      <c r="D25" s="41">
        <v>0</v>
      </c>
      <c r="E25" s="35">
        <v>0</v>
      </c>
      <c r="F25" s="32">
        <v>0</v>
      </c>
    </row>
    <row r="26" spans="1:6" ht="15">
      <c r="A26" s="22" t="s">
        <v>22</v>
      </c>
      <c r="B26" s="27">
        <f>B27+B33+B36+B42+B43+B44</f>
        <v>1766239.7100000002</v>
      </c>
      <c r="C26" s="24">
        <f>C27+C33+C36+C42+C43+C44</f>
        <v>46022429.41</v>
      </c>
      <c r="D26" s="40">
        <f>D27+D33+D36+D42+D43+D44</f>
        <v>1208479.29</v>
      </c>
      <c r="E26" s="35">
        <f aca="true" t="shared" si="0" ref="E26:E39">D26:D52/C26:C52*100</f>
        <v>2.6258485384029187</v>
      </c>
      <c r="F26" s="32">
        <f aca="true" t="shared" si="1" ref="F26:F44">D26:D52/B26:B52*100</f>
        <v>68.42102366728012</v>
      </c>
    </row>
    <row r="27" spans="1:6" ht="38.25">
      <c r="A27" s="14" t="s">
        <v>26</v>
      </c>
      <c r="B27" s="29">
        <f>B28+B29+B30+B31+B32</f>
        <v>911348.43</v>
      </c>
      <c r="C27" s="13">
        <f>C28+C29+C30+C31+C32</f>
        <v>23113000</v>
      </c>
      <c r="D27" s="39">
        <f>D28+D29+D30+D31+D32</f>
        <v>225691.75999999992</v>
      </c>
      <c r="E27" s="35">
        <f t="shared" si="0"/>
        <v>0.976471076883139</v>
      </c>
      <c r="F27" s="32">
        <f t="shared" si="1"/>
        <v>24.764596346536738</v>
      </c>
    </row>
    <row r="28" spans="1:6" ht="15">
      <c r="A28" s="7" t="s">
        <v>11</v>
      </c>
      <c r="B28" s="28">
        <v>157145.88</v>
      </c>
      <c r="C28" s="18">
        <v>6654000</v>
      </c>
      <c r="D28" s="41">
        <v>158795.15</v>
      </c>
      <c r="E28" s="35">
        <f t="shared" si="0"/>
        <v>2.3864615269011122</v>
      </c>
      <c r="F28" s="32">
        <f t="shared" si="1"/>
        <v>101.04951526568814</v>
      </c>
    </row>
    <row r="29" spans="1:6" ht="15">
      <c r="A29" s="7" t="s">
        <v>12</v>
      </c>
      <c r="B29" s="28">
        <v>87768.28</v>
      </c>
      <c r="C29" s="18">
        <v>4944000</v>
      </c>
      <c r="D29" s="41">
        <v>-512736.08</v>
      </c>
      <c r="E29" s="35">
        <f t="shared" si="0"/>
        <v>-10.370875404530745</v>
      </c>
      <c r="F29" s="32">
        <f t="shared" si="1"/>
        <v>-584.192922545594</v>
      </c>
    </row>
    <row r="30" spans="1:6" ht="15">
      <c r="A30" s="7" t="s">
        <v>2</v>
      </c>
      <c r="B30" s="28">
        <v>278834.76</v>
      </c>
      <c r="C30" s="18">
        <v>5215000</v>
      </c>
      <c r="D30" s="41">
        <v>213611.96</v>
      </c>
      <c r="E30" s="35">
        <f t="shared" si="0"/>
        <v>4.096106615532119</v>
      </c>
      <c r="F30" s="32">
        <f t="shared" si="1"/>
        <v>76.60879870214173</v>
      </c>
    </row>
    <row r="31" spans="1:6" ht="12.75" customHeight="1">
      <c r="A31" s="7" t="s">
        <v>9</v>
      </c>
      <c r="B31" s="28">
        <v>0</v>
      </c>
      <c r="C31" s="18">
        <v>400000</v>
      </c>
      <c r="D31" s="41">
        <v>0</v>
      </c>
      <c r="E31" s="35">
        <f t="shared" si="0"/>
        <v>0</v>
      </c>
      <c r="F31" s="32">
        <v>0</v>
      </c>
    </row>
    <row r="32" spans="1:6" ht="24.75" customHeight="1">
      <c r="A32" s="7" t="s">
        <v>3</v>
      </c>
      <c r="B32" s="28">
        <v>387599.51</v>
      </c>
      <c r="C32" s="18">
        <v>5900000</v>
      </c>
      <c r="D32" s="41">
        <v>366020.73</v>
      </c>
      <c r="E32" s="35">
        <f t="shared" si="0"/>
        <v>6.203741186440678</v>
      </c>
      <c r="F32" s="32">
        <f t="shared" si="1"/>
        <v>94.43271226013675</v>
      </c>
    </row>
    <row r="33" spans="1:6" ht="27" customHeight="1">
      <c r="A33" s="14" t="s">
        <v>27</v>
      </c>
      <c r="B33" s="29">
        <f>B34+B35</f>
        <v>7793.68</v>
      </c>
      <c r="C33" s="13">
        <f>C34+C35</f>
        <v>1055000</v>
      </c>
      <c r="D33" s="39">
        <f>D34+D35</f>
        <v>554080.66</v>
      </c>
      <c r="E33" s="35">
        <f t="shared" si="0"/>
        <v>52.519493838862566</v>
      </c>
      <c r="F33" s="32">
        <f t="shared" si="1"/>
        <v>7109.358608513566</v>
      </c>
    </row>
    <row r="34" spans="1:6" ht="31.5" customHeight="1">
      <c r="A34" s="10" t="s">
        <v>18</v>
      </c>
      <c r="B34" s="28">
        <v>0</v>
      </c>
      <c r="C34" s="18">
        <v>40000</v>
      </c>
      <c r="D34" s="41">
        <v>1503.05</v>
      </c>
      <c r="E34" s="35">
        <f t="shared" si="0"/>
        <v>3.757625</v>
      </c>
      <c r="F34" s="32">
        <v>0</v>
      </c>
    </row>
    <row r="35" spans="1:6" ht="24.75" customHeight="1">
      <c r="A35" s="7" t="s">
        <v>13</v>
      </c>
      <c r="B35" s="28">
        <v>7793.68</v>
      </c>
      <c r="C35" s="18">
        <v>1015000</v>
      </c>
      <c r="D35" s="41">
        <v>552577.61</v>
      </c>
      <c r="E35" s="35">
        <f t="shared" si="0"/>
        <v>54.441143842364525</v>
      </c>
      <c r="F35" s="32">
        <f t="shared" si="1"/>
        <v>7090.0731105203195</v>
      </c>
    </row>
    <row r="36" spans="1:6" ht="25.5">
      <c r="A36" s="14" t="s">
        <v>30</v>
      </c>
      <c r="B36" s="29">
        <f>B37+B38+B39+B40+B41</f>
        <v>729836.6699999999</v>
      </c>
      <c r="C36" s="13">
        <f>C37+C38+C39+C40+C41</f>
        <v>21629429.41</v>
      </c>
      <c r="D36" s="39">
        <f>D37+D38+D39+D40+D41</f>
        <v>428706.87</v>
      </c>
      <c r="E36" s="35">
        <f t="shared" si="0"/>
        <v>1.982053533977159</v>
      </c>
      <c r="F36" s="32">
        <f t="shared" si="1"/>
        <v>58.740110989490304</v>
      </c>
    </row>
    <row r="37" spans="1:6" ht="15">
      <c r="A37" s="7" t="s">
        <v>4</v>
      </c>
      <c r="B37" s="28">
        <v>381586.67</v>
      </c>
      <c r="C37" s="18">
        <v>11200000</v>
      </c>
      <c r="D37" s="41">
        <v>241237.29</v>
      </c>
      <c r="E37" s="35">
        <f t="shared" si="0"/>
        <v>2.153904375</v>
      </c>
      <c r="F37" s="32">
        <f t="shared" si="1"/>
        <v>63.219527558444334</v>
      </c>
    </row>
    <row r="38" spans="1:6" s="15" customFormat="1" ht="15">
      <c r="A38" s="7" t="s">
        <v>38</v>
      </c>
      <c r="B38" s="28">
        <v>348250</v>
      </c>
      <c r="C38" s="18">
        <v>7314000</v>
      </c>
      <c r="D38" s="41">
        <v>0</v>
      </c>
      <c r="E38" s="35">
        <f t="shared" si="0"/>
        <v>0</v>
      </c>
      <c r="F38" s="32">
        <v>0</v>
      </c>
    </row>
    <row r="39" spans="1:6" s="15" customFormat="1" ht="25.5">
      <c r="A39" s="10" t="s">
        <v>37</v>
      </c>
      <c r="B39" s="28">
        <v>0</v>
      </c>
      <c r="C39" s="18">
        <v>2817429.41</v>
      </c>
      <c r="D39" s="41">
        <v>187469.58</v>
      </c>
      <c r="E39" s="35">
        <f t="shared" si="0"/>
        <v>6.653922875036644</v>
      </c>
      <c r="F39" s="32">
        <v>0</v>
      </c>
    </row>
    <row r="40" spans="1:6" s="15" customFormat="1" ht="15">
      <c r="A40" s="10" t="s">
        <v>36</v>
      </c>
      <c r="B40" s="28">
        <v>0</v>
      </c>
      <c r="C40" s="18">
        <v>298000</v>
      </c>
      <c r="D40" s="41">
        <v>0</v>
      </c>
      <c r="E40" s="35">
        <v>0</v>
      </c>
      <c r="F40" s="32">
        <v>0</v>
      </c>
    </row>
    <row r="41" spans="1:6" s="15" customFormat="1" ht="15">
      <c r="A41" s="7" t="s">
        <v>33</v>
      </c>
      <c r="B41" s="28">
        <v>0</v>
      </c>
      <c r="C41" s="18">
        <v>0</v>
      </c>
      <c r="D41" s="41">
        <v>0</v>
      </c>
      <c r="E41" s="35">
        <v>0</v>
      </c>
      <c r="F41" s="32">
        <v>0</v>
      </c>
    </row>
    <row r="42" spans="1:6" s="15" customFormat="1" ht="15">
      <c r="A42" s="12" t="s">
        <v>5</v>
      </c>
      <c r="B42" s="29">
        <v>0</v>
      </c>
      <c r="C42" s="13">
        <v>0</v>
      </c>
      <c r="D42" s="39">
        <v>0</v>
      </c>
      <c r="E42" s="35">
        <v>0</v>
      </c>
      <c r="F42" s="32">
        <v>0</v>
      </c>
    </row>
    <row r="43" spans="1:6" s="15" customFormat="1" ht="15">
      <c r="A43" s="16" t="s">
        <v>14</v>
      </c>
      <c r="B43" s="29">
        <v>5026.6</v>
      </c>
      <c r="C43" s="13">
        <v>200000</v>
      </c>
      <c r="D43" s="39">
        <v>0</v>
      </c>
      <c r="E43" s="35">
        <f>D43:D69/C43:C69*100</f>
        <v>0</v>
      </c>
      <c r="F43" s="32">
        <f t="shared" si="1"/>
        <v>0</v>
      </c>
    </row>
    <row r="44" spans="1:6" ht="15">
      <c r="A44" s="12" t="s">
        <v>6</v>
      </c>
      <c r="B44" s="29">
        <v>112234.33</v>
      </c>
      <c r="C44" s="13">
        <v>25000</v>
      </c>
      <c r="D44" s="39">
        <v>0</v>
      </c>
      <c r="E44" s="35">
        <f>D44:D70/C44:C70*100</f>
        <v>0</v>
      </c>
      <c r="F44" s="32">
        <f t="shared" si="1"/>
        <v>0</v>
      </c>
    </row>
    <row r="45" spans="1:6" ht="15">
      <c r="A45" s="22" t="s">
        <v>23</v>
      </c>
      <c r="B45" s="27">
        <f>B46+B47+B48+B49+B50+B51+B52</f>
        <v>355000</v>
      </c>
      <c r="C45" s="24">
        <f>C46+C47+C48+C49+C50+C51+C52</f>
        <v>80208800</v>
      </c>
      <c r="D45" s="40">
        <f>D47+D48+D49+D50</f>
        <v>10392372.81</v>
      </c>
      <c r="E45" s="35">
        <f>D45:D71/C45:C71*100</f>
        <v>12.956649158197106</v>
      </c>
      <c r="F45" s="32">
        <v>0</v>
      </c>
    </row>
    <row r="46" spans="1:6" ht="15">
      <c r="A46" s="17" t="s">
        <v>29</v>
      </c>
      <c r="B46" s="37">
        <v>0</v>
      </c>
      <c r="C46" s="18">
        <v>5871000</v>
      </c>
      <c r="D46" s="41"/>
      <c r="E46" s="35">
        <v>0</v>
      </c>
      <c r="F46" s="32">
        <v>0</v>
      </c>
    </row>
    <row r="47" spans="1:6" ht="15">
      <c r="A47" s="7" t="s">
        <v>24</v>
      </c>
      <c r="B47" s="28">
        <v>355000</v>
      </c>
      <c r="C47" s="8">
        <v>60144800</v>
      </c>
      <c r="D47" s="41">
        <v>9592372.81</v>
      </c>
      <c r="E47" s="35">
        <v>0</v>
      </c>
      <c r="F47" s="32">
        <v>0</v>
      </c>
    </row>
    <row r="48" spans="1:6" ht="15">
      <c r="A48" s="7" t="s">
        <v>40</v>
      </c>
      <c r="B48" s="28">
        <v>0</v>
      </c>
      <c r="C48" s="8">
        <v>0</v>
      </c>
      <c r="D48" s="41">
        <v>0</v>
      </c>
      <c r="E48" s="35"/>
      <c r="F48" s="32"/>
    </row>
    <row r="49" spans="1:6" ht="15">
      <c r="A49" s="7" t="s">
        <v>25</v>
      </c>
      <c r="B49" s="28">
        <v>0</v>
      </c>
      <c r="C49" s="8">
        <v>193000</v>
      </c>
      <c r="D49" s="41">
        <v>0</v>
      </c>
      <c r="E49" s="35">
        <f>D49:D74/C49:C74*100</f>
        <v>0</v>
      </c>
      <c r="F49" s="32">
        <v>0</v>
      </c>
    </row>
    <row r="50" spans="1:6" ht="25.5">
      <c r="A50" s="36" t="s">
        <v>41</v>
      </c>
      <c r="B50" s="28">
        <v>0</v>
      </c>
      <c r="C50" s="18">
        <v>14000000</v>
      </c>
      <c r="D50" s="18">
        <v>800000</v>
      </c>
      <c r="E50" s="35"/>
      <c r="F50" s="32"/>
    </row>
    <row r="51" spans="1:6" ht="25.5">
      <c r="A51" s="26" t="s">
        <v>32</v>
      </c>
      <c r="B51" s="28">
        <v>0</v>
      </c>
      <c r="C51" s="18">
        <v>0</v>
      </c>
      <c r="D51" s="41">
        <v>0</v>
      </c>
      <c r="E51" s="35">
        <v>0</v>
      </c>
      <c r="F51" s="32">
        <v>0</v>
      </c>
    </row>
    <row r="52" spans="1:6" ht="15">
      <c r="A52" s="30" t="s">
        <v>34</v>
      </c>
      <c r="B52" s="28">
        <v>0</v>
      </c>
      <c r="C52" s="18">
        <v>0</v>
      </c>
      <c r="D52" s="41">
        <v>0</v>
      </c>
      <c r="E52" s="35">
        <v>0</v>
      </c>
      <c r="F52" s="32">
        <v>0</v>
      </c>
    </row>
    <row r="53" spans="1:6" ht="15.75">
      <c r="A53" s="42" t="s">
        <v>48</v>
      </c>
      <c r="B53" s="44">
        <f>B54+B56+B57+B59+B60+B61+B62</f>
        <v>2947036.7800000003</v>
      </c>
      <c r="C53" s="43">
        <f>C54+C55+C56+C57+C58+C59+C60+C61+C62</f>
        <v>193378011.32</v>
      </c>
      <c r="D53" s="44">
        <f>D54+D55+D56+D57+D58+D59+D60+D61+D62</f>
        <v>4921215.890000001</v>
      </c>
      <c r="E53" s="45">
        <f>D53/C53*100</f>
        <v>2.544868393468181</v>
      </c>
      <c r="F53" s="45">
        <f>D53/B53*100</f>
        <v>166.9886145771143</v>
      </c>
    </row>
    <row r="54" spans="1:6" ht="15.75">
      <c r="A54" s="46" t="s">
        <v>49</v>
      </c>
      <c r="B54" s="58">
        <v>600457.05</v>
      </c>
      <c r="C54" s="47">
        <v>30204650</v>
      </c>
      <c r="D54" s="48">
        <v>970504.26</v>
      </c>
      <c r="E54" s="45">
        <f aca="true" t="shared" si="2" ref="E54:E62">D54/C54*100</f>
        <v>3.213095533303647</v>
      </c>
      <c r="F54" s="45" t="s">
        <v>50</v>
      </c>
    </row>
    <row r="55" spans="1:6" ht="26.25">
      <c r="A55" s="46" t="s">
        <v>51</v>
      </c>
      <c r="B55" s="49"/>
      <c r="C55" s="47">
        <v>500000</v>
      </c>
      <c r="D55" s="48">
        <v>0</v>
      </c>
      <c r="E55" s="45">
        <f t="shared" si="2"/>
        <v>0</v>
      </c>
      <c r="F55" s="45"/>
    </row>
    <row r="56" spans="1:6" ht="15.75">
      <c r="A56" s="46" t="s">
        <v>52</v>
      </c>
      <c r="B56" s="58">
        <v>62480</v>
      </c>
      <c r="C56" s="50">
        <v>27376750</v>
      </c>
      <c r="D56" s="51">
        <v>6180</v>
      </c>
      <c r="E56" s="45">
        <f t="shared" si="2"/>
        <v>0.022573899385427414</v>
      </c>
      <c r="F56" s="45">
        <f aca="true" t="shared" si="3" ref="F56:F62">D56/B56*100</f>
        <v>9.891165172855313</v>
      </c>
    </row>
    <row r="57" spans="1:6" ht="15.75">
      <c r="A57" s="46" t="s">
        <v>53</v>
      </c>
      <c r="B57" s="58">
        <v>1523136.27</v>
      </c>
      <c r="C57" s="47">
        <v>103901111.32</v>
      </c>
      <c r="D57" s="48">
        <v>2819233.5</v>
      </c>
      <c r="E57" s="45">
        <f t="shared" si="2"/>
        <v>2.713381468382161</v>
      </c>
      <c r="F57" s="45" t="s">
        <v>50</v>
      </c>
    </row>
    <row r="58" spans="1:6" ht="15.75">
      <c r="A58" s="46" t="s">
        <v>54</v>
      </c>
      <c r="B58" s="49"/>
      <c r="C58" s="47">
        <v>300000</v>
      </c>
      <c r="D58" s="48">
        <v>0</v>
      </c>
      <c r="E58" s="45">
        <f t="shared" si="2"/>
        <v>0</v>
      </c>
      <c r="F58" s="45"/>
    </row>
    <row r="59" spans="1:6" ht="26.25">
      <c r="A59" s="46" t="s">
        <v>55</v>
      </c>
      <c r="B59" s="58">
        <v>379898.74</v>
      </c>
      <c r="C59" s="47">
        <v>16484400</v>
      </c>
      <c r="D59" s="48">
        <v>591817.32</v>
      </c>
      <c r="E59" s="45">
        <f t="shared" si="2"/>
        <v>3.590165975103734</v>
      </c>
      <c r="F59" s="45">
        <f t="shared" si="3"/>
        <v>155.78291204651006</v>
      </c>
    </row>
    <row r="60" spans="1:6" ht="15.75">
      <c r="A60" s="46" t="s">
        <v>56</v>
      </c>
      <c r="B60" s="58">
        <v>126379.83</v>
      </c>
      <c r="C60" s="47">
        <v>1632100</v>
      </c>
      <c r="D60" s="48">
        <v>127750.36</v>
      </c>
      <c r="E60" s="45">
        <f t="shared" si="2"/>
        <v>7.8273610685619746</v>
      </c>
      <c r="F60" s="45">
        <f t="shared" si="3"/>
        <v>101.0844531124943</v>
      </c>
    </row>
    <row r="61" spans="1:6" ht="15.75">
      <c r="A61" s="46" t="s">
        <v>57</v>
      </c>
      <c r="B61" s="58">
        <v>218249.28</v>
      </c>
      <c r="C61" s="47">
        <v>11979000</v>
      </c>
      <c r="D61" s="52">
        <v>382826.34</v>
      </c>
      <c r="E61" s="45">
        <f t="shared" si="2"/>
        <v>3.195812171299775</v>
      </c>
      <c r="F61" s="45">
        <f t="shared" si="3"/>
        <v>175.40783639698608</v>
      </c>
    </row>
    <row r="62" spans="1:6" ht="26.25">
      <c r="A62" s="46" t="s">
        <v>58</v>
      </c>
      <c r="B62" s="58">
        <v>36435.61</v>
      </c>
      <c r="C62" s="47">
        <v>1000000</v>
      </c>
      <c r="D62" s="48">
        <v>22904.11</v>
      </c>
      <c r="E62" s="45">
        <f t="shared" si="2"/>
        <v>2.290411</v>
      </c>
      <c r="F62" s="45">
        <f t="shared" si="3"/>
        <v>62.861881549396315</v>
      </c>
    </row>
    <row r="63" spans="1:6" ht="15.75">
      <c r="A63" s="53" t="s">
        <v>59</v>
      </c>
      <c r="B63" s="57">
        <f>B14-B53</f>
        <v>1083733.12</v>
      </c>
      <c r="C63" s="54">
        <v>-10053850.27</v>
      </c>
      <c r="D63" s="55">
        <v>10362047.15</v>
      </c>
      <c r="E63" s="56"/>
      <c r="F63" s="56"/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2020-02-27T07:16:01Z</cp:lastPrinted>
  <dcterms:created xsi:type="dcterms:W3CDTF">2010-11-16T06:41:35Z</dcterms:created>
  <dcterms:modified xsi:type="dcterms:W3CDTF">2020-02-27T07:27:40Z</dcterms:modified>
  <cp:category/>
  <cp:version/>
  <cp:contentType/>
  <cp:contentStatus/>
</cp:coreProperties>
</file>