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140" windowWidth="14940" windowHeight="7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<sst xmlns="http://schemas.openxmlformats.org/spreadsheetml/2006/main" count="63" uniqueCount="62">
  <si>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</si>
  <si>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</si>
  <si>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</si>
  <si>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</si>
  <si>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</si>
  <si>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</si>
  <si>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</si>
  <si>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</si>
  <si>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</si>
  <si>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</si>
  <si>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</si>
  <si>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</si>
  <si>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</si>
  <si>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</si>
  <si>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</si>
  <si>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</si>
  <si>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</si>
  <si>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</si>
  <si>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</si>
  <si>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</si>
  <si>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</si>
  <si>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</si>
  <si>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</si>
  <si>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</si>
  <si>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</si>
  <si>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</si>
  <si>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</si>
  <si>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</si>
  <si>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</si>
  <si>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</si>
  <si>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</si>
  <si>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</si>
  <si>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</si>
  <si>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</si>
  <si>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</si>
  <si>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</si>
  <si>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</si>
  <si>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</si>
  <si>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</si>
  <si>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</si>
  <si>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</si>
  <si>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2020г.</t>
  </si>
  <si>
    <t>% выполнения к плану 2020 г.</t>
  </si>
  <si>
    <t>% выполнения к факту 2019 года</t>
  </si>
  <si>
    <t>Транспортный налог</t>
  </si>
  <si>
    <t>Плата за увеличение площади зем. участков</t>
  </si>
  <si>
    <t>Исполнено на 01.05.2019</t>
  </si>
  <si>
    <t>Исполнено на 01.05.2020</t>
  </si>
  <si>
    <t>Расходы всего</t>
  </si>
  <si>
    <t>Общегосударственные вопросы</t>
  </si>
  <si>
    <t>св200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</si>
  <si>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</si>
  <si>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</si>
  <si>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</si>
  <si>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</si>
  <si>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</si>
  <si>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</si>
  <si>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</si>
  <si>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</si>
  <si>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</si>
  <si>
    <t>-</t>
  </si>
  <si>
    <t>Охрана окружающей среды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</si>
</sst>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0" fontId="38" fillId="0" borderId="2">
      <alignment horizontal="left" wrapText="1"/>
      <protection/>
    </xf>
    <xf numFmtId="4" fontId="37" fillId="0" borderId="1">
      <alignment horizontal="right" shrinkToFit="1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4" fontId="5" fillId="33" borderId="19" xfId="0" applyNumberFormat="1" applyFont="1" applyFill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56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8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20" xfId="0" applyFont="1" applyFill="1" applyBorder="1" applyAlignment="1">
      <alignment/>
    </xf>
    <xf numFmtId="4" fontId="28" fillId="33" borderId="18" xfId="0" applyNumberFormat="1" applyFont="1" applyFill="1" applyBorder="1" applyAlignment="1">
      <alignment horizontal="right"/>
    </xf>
    <xf numFmtId="171" fontId="28" fillId="33" borderId="18" xfId="64" applyFont="1" applyFill="1" applyBorder="1" applyAlignment="1">
      <alignment/>
    </xf>
    <xf numFmtId="181" fontId="28" fillId="33" borderId="18" xfId="0" applyNumberFormat="1" applyFont="1" applyFill="1" applyBorder="1" applyAlignment="1">
      <alignment horizontal="right"/>
    </xf>
    <xf numFmtId="0" fontId="29" fillId="33" borderId="20" xfId="0" applyFont="1" applyFill="1" applyBorder="1" applyAlignment="1">
      <alignment wrapText="1"/>
    </xf>
    <xf numFmtId="4" fontId="59" fillId="33" borderId="1" xfId="35" applyFont="1" applyFill="1" applyProtection="1">
      <alignment horizontal="right" shrinkToFit="1"/>
      <protection/>
    </xf>
    <xf numFmtId="4" fontId="32" fillId="33" borderId="18" xfId="0" applyNumberFormat="1" applyFont="1" applyFill="1" applyBorder="1" applyAlignment="1">
      <alignment horizontal="right" wrapText="1"/>
    </xf>
    <xf numFmtId="171" fontId="32" fillId="33" borderId="18" xfId="64" applyFont="1" applyFill="1" applyBorder="1" applyAlignment="1">
      <alignment horizontal="center" vertical="center"/>
    </xf>
    <xf numFmtId="4" fontId="59" fillId="33" borderId="1" xfId="36" applyFont="1" applyFill="1" applyProtection="1">
      <alignment horizontal="right"/>
      <protection/>
    </xf>
    <xf numFmtId="4" fontId="59" fillId="33" borderId="1" xfId="33" applyNumberFormat="1" applyFont="1" applyFill="1" applyAlignment="1" applyProtection="1">
      <alignment horizontal="center" vertical="center"/>
      <protection/>
    </xf>
    <xf numFmtId="4" fontId="59" fillId="33" borderId="1" xfId="36" applyFont="1" applyFill="1" applyAlignment="1" applyProtection="1">
      <alignment horizontal="center" vertical="center"/>
      <protection/>
    </xf>
    <xf numFmtId="0" fontId="2" fillId="33" borderId="18" xfId="0" applyFont="1" applyFill="1" applyBorder="1" applyAlignment="1">
      <alignment/>
    </xf>
    <xf numFmtId="4" fontId="60" fillId="33" borderId="18" xfId="0" applyNumberFormat="1" applyFont="1" applyFill="1" applyBorder="1" applyAlignment="1">
      <alignment/>
    </xf>
    <xf numFmtId="171" fontId="28" fillId="33" borderId="18" xfId="64" applyFont="1" applyFill="1" applyBorder="1" applyAlignment="1">
      <alignment horizontal="right" vertical="center"/>
    </xf>
    <xf numFmtId="0" fontId="32" fillId="33" borderId="18" xfId="0" applyFont="1" applyFill="1" applyBorder="1" applyAlignment="1">
      <alignment/>
    </xf>
    <xf numFmtId="0" fontId="61" fillId="33" borderId="2" xfId="34" applyNumberFormat="1" applyFont="1" applyFill="1" applyProtection="1">
      <alignment horizontal="left" wrapText="1"/>
      <protection/>
    </xf>
    <xf numFmtId="4" fontId="62" fillId="33" borderId="1" xfId="36" applyFont="1" applyFill="1" applyAlignment="1" applyProtection="1">
      <alignment horizontal="right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70" xfId="34"/>
    <cellStyle name="xl95" xfId="35"/>
    <cellStyle name="xl9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PageLayoutView="0" workbookViewId="0" topLeftCell="A49">
      <selection activeCell="N52" sqref="N52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0"/>
      <c r="B2" s="37" t="s">
        <v>19</v>
      </c>
      <c r="C2" s="37"/>
      <c r="D2" s="37"/>
      <c r="E2" s="20"/>
    </row>
    <row r="3" spans="1:5" ht="15">
      <c r="A3" s="37" t="s">
        <v>20</v>
      </c>
      <c r="B3" s="37"/>
      <c r="C3" s="37"/>
      <c r="D3" s="37"/>
      <c r="E3" s="37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46</v>
      </c>
      <c r="C9" s="17" t="s">
        <v>41</v>
      </c>
      <c r="D9" s="10" t="s">
        <v>47</v>
      </c>
      <c r="E9" s="18" t="s">
        <v>42</v>
      </c>
      <c r="F9" s="24" t="s">
        <v>43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/>
      <c r="E13" s="7">
        <v>4</v>
      </c>
      <c r="F13" s="7">
        <v>5</v>
      </c>
    </row>
    <row r="14" spans="1:6" ht="15">
      <c r="A14" s="19" t="s">
        <v>28</v>
      </c>
      <c r="B14" s="26">
        <f>B15+B45</f>
        <v>25511721.380000003</v>
      </c>
      <c r="C14" s="31">
        <f>C15+C45</f>
        <v>198650896.21</v>
      </c>
      <c r="D14" s="26">
        <f>D15+D45</f>
        <v>34835878.4</v>
      </c>
      <c r="E14" s="27">
        <f>D14:D52/C14:C52*100</f>
        <v>17.53623017294315</v>
      </c>
      <c r="F14" s="25">
        <f>D14:D52/B14:B52*100</f>
        <v>136.54852168191874</v>
      </c>
    </row>
    <row r="15" spans="1:6" ht="15">
      <c r="A15" s="19" t="s">
        <v>35</v>
      </c>
      <c r="B15" s="22">
        <f>B16+B26</f>
        <v>23680096.130000003</v>
      </c>
      <c r="C15" s="22">
        <f>C16+C26</f>
        <v>103175114.41</v>
      </c>
      <c r="D15" s="22">
        <f>D16+D26</f>
        <v>21037196.64</v>
      </c>
      <c r="E15" s="27">
        <f>D15:D52/C15:C52*100</f>
        <v>20.38979724936561</v>
      </c>
      <c r="F15" s="25">
        <f>D15:D52/B15:B52*100</f>
        <v>88.83915219139779</v>
      </c>
    </row>
    <row r="16" spans="1:6" ht="15">
      <c r="A16" s="19" t="s">
        <v>21</v>
      </c>
      <c r="B16" s="22">
        <f>B17+B18+B19+B20+B21+B22</f>
        <v>14047405.86</v>
      </c>
      <c r="C16" s="22">
        <f>C17+C18+C19+C20+C21+C22</f>
        <v>57093000</v>
      </c>
      <c r="D16" s="22">
        <f>D17+D18+D19+D20+D21+D22</f>
        <v>14087496.05</v>
      </c>
      <c r="E16" s="27">
        <f>D16:D52/C16:C52*100</f>
        <v>24.674646716760375</v>
      </c>
      <c r="F16" s="25">
        <f>D16:D52/B16:B52*100</f>
        <v>100.28539212435057</v>
      </c>
    </row>
    <row r="17" spans="1:6" ht="15">
      <c r="A17" s="1" t="s">
        <v>0</v>
      </c>
      <c r="B17" s="32">
        <v>6325893.29</v>
      </c>
      <c r="C17" s="33">
        <v>25614000</v>
      </c>
      <c r="D17" s="30">
        <v>6557766.57</v>
      </c>
      <c r="E17" s="27">
        <f>D17:D52/C17:C52*100</f>
        <v>25.602274420238935</v>
      </c>
      <c r="F17" s="25">
        <f>D17:D52/B17:B52*100</f>
        <v>103.66546303217834</v>
      </c>
    </row>
    <row r="18" spans="1:6" ht="15">
      <c r="A18" s="1" t="s">
        <v>15</v>
      </c>
      <c r="B18" s="32">
        <v>1029704.34</v>
      </c>
      <c r="C18" s="33">
        <v>3810000</v>
      </c>
      <c r="D18" s="30">
        <v>1118100.62</v>
      </c>
      <c r="E18" s="27">
        <f>D18:D52/C18:C52*100</f>
        <v>29.346472965879265</v>
      </c>
      <c r="F18" s="25">
        <f>D18:D52/B18:B52*100</f>
        <v>108.58462731156405</v>
      </c>
    </row>
    <row r="19" spans="1:9" ht="15">
      <c r="A19" s="1" t="s">
        <v>8</v>
      </c>
      <c r="B19" s="34">
        <v>577.66</v>
      </c>
      <c r="C19" s="34">
        <v>3000</v>
      </c>
      <c r="D19" s="30">
        <v>0</v>
      </c>
      <c r="E19" s="27">
        <v>0</v>
      </c>
      <c r="F19" s="25">
        <v>0</v>
      </c>
      <c r="I19" t="s">
        <v>38</v>
      </c>
    </row>
    <row r="20" spans="1:6" ht="15">
      <c r="A20" s="1" t="s">
        <v>1</v>
      </c>
      <c r="B20" s="34">
        <v>224361.75</v>
      </c>
      <c r="C20" s="34">
        <v>3923000</v>
      </c>
      <c r="D20" s="30">
        <v>201238.09</v>
      </c>
      <c r="E20" s="27"/>
      <c r="F20" s="25"/>
    </row>
    <row r="21" spans="1:6" ht="15">
      <c r="A21" s="7" t="s">
        <v>44</v>
      </c>
      <c r="B21" s="34">
        <v>0</v>
      </c>
      <c r="C21" s="33">
        <v>6537000</v>
      </c>
      <c r="D21" s="30">
        <v>647847.85</v>
      </c>
      <c r="E21" s="27">
        <f>D21:D52/C21:C52*100</f>
        <v>9.910476518280555</v>
      </c>
      <c r="F21" s="25">
        <v>0</v>
      </c>
    </row>
    <row r="22" spans="1:6" ht="15">
      <c r="A22" s="11" t="s">
        <v>10</v>
      </c>
      <c r="B22" s="35">
        <f>B23+B24+B25</f>
        <v>6466868.819999999</v>
      </c>
      <c r="C22" s="35">
        <f>C23+C24+C25</f>
        <v>17206000</v>
      </c>
      <c r="D22" s="36">
        <f>D23+D24+D25</f>
        <v>5562542.92</v>
      </c>
      <c r="E22" s="27">
        <f>D22:D52/C22:C52*100</f>
        <v>32.32908822503778</v>
      </c>
      <c r="F22" s="25">
        <f>D22:D52/B22:B52*100</f>
        <v>86.01601601685188</v>
      </c>
    </row>
    <row r="23" spans="1:6" ht="15">
      <c r="A23" s="15" t="s">
        <v>16</v>
      </c>
      <c r="B23" s="33">
        <v>5934684.14</v>
      </c>
      <c r="C23" s="33">
        <v>12800000</v>
      </c>
      <c r="D23" s="30">
        <v>5394391.07</v>
      </c>
      <c r="E23" s="27">
        <f>D23:D52/C23:C52*100</f>
        <v>42.143680234375005</v>
      </c>
      <c r="F23" s="25">
        <f>D23:D52/B23:B52*100</f>
        <v>90.89600967373472</v>
      </c>
    </row>
    <row r="24" spans="1:6" ht="15">
      <c r="A24" s="15" t="s">
        <v>17</v>
      </c>
      <c r="B24" s="33">
        <v>532184.68</v>
      </c>
      <c r="C24" s="33">
        <v>4406000</v>
      </c>
      <c r="D24" s="30">
        <v>168151.85</v>
      </c>
      <c r="E24" s="27">
        <f>D24:D52/C24:C52*100</f>
        <v>3.8164287335451657</v>
      </c>
      <c r="F24" s="25">
        <f>D24:D52/B24:B52*100</f>
        <v>31.596522094548078</v>
      </c>
    </row>
    <row r="25" spans="1:6" ht="15">
      <c r="A25" s="7" t="s">
        <v>7</v>
      </c>
      <c r="B25" s="34">
        <v>0</v>
      </c>
      <c r="C25" s="33">
        <v>0</v>
      </c>
      <c r="D25" s="30">
        <v>0</v>
      </c>
      <c r="E25" s="27">
        <v>0</v>
      </c>
      <c r="F25" s="25">
        <v>0</v>
      </c>
    </row>
    <row r="26" spans="1:6" ht="15">
      <c r="A26" s="19" t="s">
        <v>22</v>
      </c>
      <c r="B26" s="22">
        <f>B27+B33+B36+B42+B43+B44</f>
        <v>9632690.270000001</v>
      </c>
      <c r="C26" s="22">
        <f>C27+C33+C36+C42+C43+C44</f>
        <v>46082114.41</v>
      </c>
      <c r="D26" s="29">
        <f>D27+D33+D36+D42+D43+D44</f>
        <v>6949700.590000001</v>
      </c>
      <c r="E26" s="27">
        <f aca="true" t="shared" si="0" ref="E26:E31">D26:D52/C26:C52*100</f>
        <v>15.081123509584208</v>
      </c>
      <c r="F26" s="25">
        <f>D26:D52/B26:B52*100</f>
        <v>72.1470367592334</v>
      </c>
    </row>
    <row r="27" spans="1:6" ht="38.25">
      <c r="A27" s="12" t="s">
        <v>26</v>
      </c>
      <c r="B27" s="35">
        <f>B28+B29+B30+B31+B32</f>
        <v>6139652.95</v>
      </c>
      <c r="C27" s="35">
        <f>C28+C29+C30+C31+C32</f>
        <v>23113000</v>
      </c>
      <c r="D27" s="36">
        <f>D28+D29+D30+D31+D32</f>
        <v>4368714.470000001</v>
      </c>
      <c r="E27" s="27">
        <f t="shared" si="0"/>
        <v>18.901546618785968</v>
      </c>
      <c r="F27" s="25">
        <f>D27:D53/B27:B53*100</f>
        <v>71.1557233866126</v>
      </c>
    </row>
    <row r="28" spans="1:6" ht="15">
      <c r="A28" s="7" t="s">
        <v>11</v>
      </c>
      <c r="B28" s="34">
        <v>1387286.06</v>
      </c>
      <c r="C28" s="33">
        <v>6654000</v>
      </c>
      <c r="D28" s="30">
        <v>830510.86</v>
      </c>
      <c r="E28" s="27">
        <f t="shared" si="0"/>
        <v>12.481377517282837</v>
      </c>
      <c r="F28" s="25">
        <f>D28:D54/B28:B54*100</f>
        <v>59.86586933627805</v>
      </c>
    </row>
    <row r="29" spans="1:6" ht="15">
      <c r="A29" s="7" t="s">
        <v>12</v>
      </c>
      <c r="B29" s="34">
        <v>1563751.98</v>
      </c>
      <c r="C29" s="33">
        <v>4944000</v>
      </c>
      <c r="D29" s="30">
        <v>379222.45</v>
      </c>
      <c r="E29" s="27">
        <f t="shared" si="0"/>
        <v>7.670356998381878</v>
      </c>
      <c r="F29" s="25">
        <f>D29:D55/B29:B55*100</f>
        <v>24.250805425039335</v>
      </c>
    </row>
    <row r="30" spans="1:6" ht="15">
      <c r="A30" s="7" t="s">
        <v>2</v>
      </c>
      <c r="B30" s="34">
        <v>1505986.56</v>
      </c>
      <c r="C30" s="33">
        <v>5215000</v>
      </c>
      <c r="D30" s="30">
        <v>1203051.85</v>
      </c>
      <c r="E30" s="27">
        <f t="shared" si="0"/>
        <v>23.06906711409396</v>
      </c>
      <c r="F30" s="25">
        <f>D30:D56/B30:B56*100</f>
        <v>79.88463389739681</v>
      </c>
    </row>
    <row r="31" spans="1:6" ht="12.75" customHeight="1">
      <c r="A31" s="7" t="s">
        <v>9</v>
      </c>
      <c r="B31" s="34">
        <v>84489.94</v>
      </c>
      <c r="C31" s="33">
        <v>400000</v>
      </c>
      <c r="D31" s="30">
        <v>27707.89</v>
      </c>
      <c r="E31" s="27">
        <f t="shared" si="0"/>
        <v>6.926972500000001</v>
      </c>
      <c r="F31" s="25">
        <v>0</v>
      </c>
    </row>
    <row r="32" spans="1:6" ht="24.75" customHeight="1">
      <c r="A32" s="7" t="s">
        <v>3</v>
      </c>
      <c r="B32" s="34">
        <v>1598138.41</v>
      </c>
      <c r="C32" s="33">
        <v>5900000</v>
      </c>
      <c r="D32" s="30">
        <v>1928221.42</v>
      </c>
      <c r="E32" s="27">
        <f>D32:D59/C32:C59*100</f>
        <v>32.68171898305084</v>
      </c>
      <c r="F32" s="25">
        <f>D32:D59/B32:B59*100</f>
        <v>120.65421917992698</v>
      </c>
    </row>
    <row r="33" spans="1:6" ht="27" customHeight="1">
      <c r="A33" s="12" t="s">
        <v>27</v>
      </c>
      <c r="B33" s="35">
        <f>B34+B35</f>
        <v>465296.94</v>
      </c>
      <c r="C33" s="35">
        <f>C34+C35</f>
        <v>1055000</v>
      </c>
      <c r="D33" s="36">
        <f>D34+D35</f>
        <v>1156539.32</v>
      </c>
      <c r="E33" s="27">
        <f>D33:D60/C33:C60*100</f>
        <v>109.62458009478672</v>
      </c>
      <c r="F33" s="25">
        <f>D33:D60/B33:B60*100</f>
        <v>248.55940810614402</v>
      </c>
    </row>
    <row r="34" spans="1:6" ht="31.5" customHeight="1">
      <c r="A34" s="9" t="s">
        <v>18</v>
      </c>
      <c r="B34" s="34">
        <v>8910.74</v>
      </c>
      <c r="C34" s="33">
        <v>40000</v>
      </c>
      <c r="D34" s="30">
        <v>33582.71</v>
      </c>
      <c r="E34" s="27">
        <f>D34:D61/C34:C61*100</f>
        <v>83.956775</v>
      </c>
      <c r="F34" s="25">
        <f>D34:D61/B34:B61*100</f>
        <v>376.8790246376844</v>
      </c>
    </row>
    <row r="35" spans="1:6" ht="24.75" customHeight="1">
      <c r="A35" s="7" t="s">
        <v>13</v>
      </c>
      <c r="B35" s="34">
        <v>456386.2</v>
      </c>
      <c r="C35" s="33">
        <v>1015000</v>
      </c>
      <c r="D35" s="30">
        <v>1122956.61</v>
      </c>
      <c r="E35" s="27">
        <f>D35:D62/C35:C62*100</f>
        <v>110.63611921182269</v>
      </c>
      <c r="F35" s="25">
        <f>D35:D62/B35:B62*100</f>
        <v>246.05402398232025</v>
      </c>
    </row>
    <row r="36" spans="1:6" ht="25.5">
      <c r="A36" s="12" t="s">
        <v>30</v>
      </c>
      <c r="B36" s="35">
        <f>B37+B38+B39+B40+B41</f>
        <v>2899862.3499999996</v>
      </c>
      <c r="C36" s="35">
        <f>C37+C38+C39+C40+C41</f>
        <v>21629429.41</v>
      </c>
      <c r="D36" s="36">
        <f>D37+D38+D39+D40+D41</f>
        <v>1302629.18</v>
      </c>
      <c r="E36" s="27">
        <f>D36:D63/C36:C63*100</f>
        <v>6.0224851765981</v>
      </c>
      <c r="F36" s="25">
        <f>D36:D63/B36:B63*100</f>
        <v>44.920379755266666</v>
      </c>
    </row>
    <row r="37" spans="1:6" ht="15">
      <c r="A37" s="7" t="s">
        <v>4</v>
      </c>
      <c r="B37" s="34">
        <v>2190133.54</v>
      </c>
      <c r="C37" s="33">
        <v>11200000</v>
      </c>
      <c r="D37" s="30">
        <v>848673.63</v>
      </c>
      <c r="E37" s="27">
        <f>D37:D64/C37:C64*100</f>
        <v>7.577443124999999</v>
      </c>
      <c r="F37" s="25">
        <f>D37:D64/B37:B64*100</f>
        <v>38.749857691325985</v>
      </c>
    </row>
    <row r="38" spans="1:6" s="13" customFormat="1" ht="15">
      <c r="A38" s="7" t="s">
        <v>37</v>
      </c>
      <c r="B38" s="34">
        <v>556299.9</v>
      </c>
      <c r="C38" s="33">
        <v>7314000</v>
      </c>
      <c r="D38" s="30">
        <v>0</v>
      </c>
      <c r="E38" s="27">
        <f>D38:D65/C38:C65*100</f>
        <v>0</v>
      </c>
      <c r="F38" s="25">
        <v>0</v>
      </c>
    </row>
    <row r="39" spans="1:6" s="13" customFormat="1" ht="25.5">
      <c r="A39" s="9" t="s">
        <v>36</v>
      </c>
      <c r="B39" s="34">
        <v>116913.03</v>
      </c>
      <c r="C39" s="33">
        <v>2817429.41</v>
      </c>
      <c r="D39" s="30">
        <v>405287.58</v>
      </c>
      <c r="E39" s="27">
        <f>D39:D66/C39:C66*100</f>
        <v>14.38501275529739</v>
      </c>
      <c r="F39" s="25">
        <f>D39:D66/B39:B66*100</f>
        <v>346.65732296904804</v>
      </c>
    </row>
    <row r="40" spans="1:6" s="13" customFormat="1" ht="15">
      <c r="A40" s="9" t="s">
        <v>45</v>
      </c>
      <c r="B40" s="34">
        <v>36515.88</v>
      </c>
      <c r="C40" s="33">
        <v>298000</v>
      </c>
      <c r="D40" s="30">
        <v>48667.97</v>
      </c>
      <c r="E40" s="27">
        <v>0</v>
      </c>
      <c r="F40" s="25">
        <v>0</v>
      </c>
    </row>
    <row r="41" spans="1:6" s="13" customFormat="1" ht="15">
      <c r="A41" s="7" t="s">
        <v>33</v>
      </c>
      <c r="B41" s="34">
        <v>0</v>
      </c>
      <c r="C41" s="33">
        <v>0</v>
      </c>
      <c r="D41" s="30">
        <v>0</v>
      </c>
      <c r="E41" s="27">
        <v>0</v>
      </c>
      <c r="F41" s="25">
        <v>0</v>
      </c>
    </row>
    <row r="42" spans="1:6" s="13" customFormat="1" ht="15">
      <c r="A42" s="11" t="s">
        <v>5</v>
      </c>
      <c r="B42" s="35">
        <v>0</v>
      </c>
      <c r="C42" s="35">
        <v>0</v>
      </c>
      <c r="D42" s="36">
        <v>0</v>
      </c>
      <c r="E42" s="27">
        <v>0</v>
      </c>
      <c r="F42" s="25">
        <v>0</v>
      </c>
    </row>
    <row r="43" spans="1:6" s="13" customFormat="1" ht="15">
      <c r="A43" s="14" t="s">
        <v>14</v>
      </c>
      <c r="B43" s="35">
        <v>123771.48</v>
      </c>
      <c r="C43" s="35">
        <v>259685</v>
      </c>
      <c r="D43" s="36">
        <v>121817.62</v>
      </c>
      <c r="E43" s="27">
        <f>D43:D70/C43:C70*100</f>
        <v>46.909763752238284</v>
      </c>
      <c r="F43" s="25">
        <f>D43:D70/B43:B70*100</f>
        <v>98.4213972394933</v>
      </c>
    </row>
    <row r="44" spans="1:6" ht="15">
      <c r="A44" s="11" t="s">
        <v>6</v>
      </c>
      <c r="B44" s="35">
        <v>4106.55</v>
      </c>
      <c r="C44" s="35">
        <v>25000</v>
      </c>
      <c r="D44" s="36">
        <v>0</v>
      </c>
      <c r="E44" s="27">
        <f>D44:D71/C44:C71*100</f>
        <v>0</v>
      </c>
      <c r="F44" s="25">
        <f>D44:D71/B44:B71*100</f>
        <v>0</v>
      </c>
    </row>
    <row r="45" spans="1:6" ht="15">
      <c r="A45" s="19" t="s">
        <v>23</v>
      </c>
      <c r="B45" s="22">
        <f>B46+B47+B48+B49+B50+B51+B52</f>
        <v>1831625.25</v>
      </c>
      <c r="C45" s="22">
        <f>C46+C47+C48+C49+C50+C51+C52</f>
        <v>95475781.80000001</v>
      </c>
      <c r="D45" s="29">
        <f>D46+D47+D48+D49+D50+D51+D52</f>
        <v>13798681.76</v>
      </c>
      <c r="E45" s="27">
        <f>D45:D72/C45:C72*100</f>
        <v>14.452546499074595</v>
      </c>
      <c r="F45" s="25">
        <v>0</v>
      </c>
    </row>
    <row r="46" spans="1:6" ht="15">
      <c r="A46" s="15" t="s">
        <v>29</v>
      </c>
      <c r="B46" s="33">
        <v>0</v>
      </c>
      <c r="C46" s="33">
        <v>5871000</v>
      </c>
      <c r="D46" s="30">
        <v>2445000</v>
      </c>
      <c r="E46" s="27">
        <v>0</v>
      </c>
      <c r="F46" s="25">
        <v>0</v>
      </c>
    </row>
    <row r="47" spans="1:6" ht="15">
      <c r="A47" s="7" t="s">
        <v>24</v>
      </c>
      <c r="B47" s="34">
        <v>1784875.25</v>
      </c>
      <c r="C47" s="34">
        <v>70001227.9</v>
      </c>
      <c r="D47" s="30">
        <v>9217072.81</v>
      </c>
      <c r="E47" s="27">
        <v>0</v>
      </c>
      <c r="F47" s="25">
        <v>0</v>
      </c>
    </row>
    <row r="48" spans="1:6" ht="15">
      <c r="A48" s="7" t="s">
        <v>39</v>
      </c>
      <c r="B48" s="34">
        <v>0</v>
      </c>
      <c r="C48" s="34">
        <v>5143500</v>
      </c>
      <c r="D48" s="30">
        <v>1886608.95</v>
      </c>
      <c r="E48" s="27"/>
      <c r="F48" s="25"/>
    </row>
    <row r="49" spans="1:6" ht="15">
      <c r="A49" s="7" t="s">
        <v>25</v>
      </c>
      <c r="B49" s="34">
        <v>46750</v>
      </c>
      <c r="C49" s="34">
        <v>193000</v>
      </c>
      <c r="D49" s="30">
        <v>0</v>
      </c>
      <c r="E49" s="27">
        <f>D49:D75/C49:C75*100</f>
        <v>0</v>
      </c>
      <c r="F49" s="25">
        <v>0</v>
      </c>
    </row>
    <row r="50" spans="1:6" ht="25.5">
      <c r="A50" s="28" t="s">
        <v>40</v>
      </c>
      <c r="B50" s="34">
        <v>0</v>
      </c>
      <c r="C50" s="35">
        <v>14000000</v>
      </c>
      <c r="D50" s="33">
        <v>0</v>
      </c>
      <c r="E50" s="27"/>
      <c r="F50" s="25"/>
    </row>
    <row r="51" spans="1:6" ht="25.5">
      <c r="A51" s="21" t="s">
        <v>32</v>
      </c>
      <c r="B51" s="34">
        <v>0</v>
      </c>
      <c r="C51" s="35">
        <v>267053.9</v>
      </c>
      <c r="D51" s="30">
        <v>250000</v>
      </c>
      <c r="E51" s="27">
        <v>0</v>
      </c>
      <c r="F51" s="25">
        <v>0</v>
      </c>
    </row>
    <row r="52" spans="1:6" ht="15">
      <c r="A52" s="23" t="s">
        <v>34</v>
      </c>
      <c r="B52" s="34">
        <v>0</v>
      </c>
      <c r="C52" s="35">
        <v>0</v>
      </c>
      <c r="D52" s="30">
        <v>0</v>
      </c>
      <c r="E52" s="27">
        <v>0</v>
      </c>
      <c r="F52" s="25">
        <v>0</v>
      </c>
    </row>
    <row r="53" spans="1:6" ht="15.75">
      <c r="A53" s="38" t="s">
        <v>48</v>
      </c>
      <c r="B53" s="40">
        <f>B54+B55+B56+B57+B58+B59+B60+B61+B62+B63</f>
        <v>25092843.53</v>
      </c>
      <c r="C53" s="39">
        <f>C54+C55+C56+C57+C59+C60+C61+C62+C63+C58</f>
        <v>208954746.48000002</v>
      </c>
      <c r="D53" s="40">
        <f>D54+D55+D56+D57+D59+D60+D61+D62+D63</f>
        <v>46347574.22</v>
      </c>
      <c r="E53" s="41">
        <f>D53/C53*100</f>
        <v>22.18067548153836</v>
      </c>
      <c r="F53" s="41">
        <f>D53/B53*100</f>
        <v>184.7043527155011</v>
      </c>
    </row>
    <row r="54" spans="1:6" ht="15.75">
      <c r="A54" s="42" t="s">
        <v>49</v>
      </c>
      <c r="B54" s="43">
        <v>7467848.739999999</v>
      </c>
      <c r="C54" s="44">
        <v>30216050</v>
      </c>
      <c r="D54" s="45">
        <v>8526664.330000002</v>
      </c>
      <c r="E54" s="41">
        <f aca="true" t="shared" si="1" ref="E54:E63">D54/C54*100</f>
        <v>28.21899066886639</v>
      </c>
      <c r="F54" s="41" t="s">
        <v>50</v>
      </c>
    </row>
    <row r="55" spans="1:6" ht="26.25">
      <c r="A55" s="42" t="s">
        <v>51</v>
      </c>
      <c r="B55" s="43"/>
      <c r="C55" s="44">
        <v>500000</v>
      </c>
      <c r="D55" s="45">
        <v>14550</v>
      </c>
      <c r="E55" s="41">
        <f t="shared" si="1"/>
        <v>2.91</v>
      </c>
      <c r="F55" s="41" t="e">
        <f aca="true" t="shared" si="2" ref="F55:F63">D55/B55*100</f>
        <v>#DIV/0!</v>
      </c>
    </row>
    <row r="56" spans="1:6" ht="15.75">
      <c r="A56" s="42" t="s">
        <v>52</v>
      </c>
      <c r="B56" s="43">
        <v>547107.3200000001</v>
      </c>
      <c r="C56" s="46">
        <v>27586435</v>
      </c>
      <c r="D56" s="47">
        <v>721440.1</v>
      </c>
      <c r="E56" s="41">
        <f t="shared" si="1"/>
        <v>2.6151987380754345</v>
      </c>
      <c r="F56" s="41">
        <f t="shared" si="2"/>
        <v>131.8644575985567</v>
      </c>
    </row>
    <row r="57" spans="1:6" ht="15.75">
      <c r="A57" s="42" t="s">
        <v>53</v>
      </c>
      <c r="B57" s="43">
        <v>8756414.71</v>
      </c>
      <c r="C57" s="44">
        <v>119151761.48</v>
      </c>
      <c r="D57" s="45">
        <v>27102685.17</v>
      </c>
      <c r="E57" s="41">
        <f t="shared" si="1"/>
        <v>22.74635711075851</v>
      </c>
      <c r="F57" s="41" t="s">
        <v>50</v>
      </c>
    </row>
    <row r="58" spans="1:6" ht="15.75">
      <c r="A58" s="53" t="s">
        <v>61</v>
      </c>
      <c r="B58" s="43"/>
      <c r="C58" s="44">
        <v>105000</v>
      </c>
      <c r="D58" s="45" t="s">
        <v>60</v>
      </c>
      <c r="E58" s="41"/>
      <c r="F58" s="41"/>
    </row>
    <row r="59" spans="1:6" ht="15.75">
      <c r="A59" s="42" t="s">
        <v>54</v>
      </c>
      <c r="B59" s="43">
        <v>26980</v>
      </c>
      <c r="C59" s="44">
        <v>300000</v>
      </c>
      <c r="D59" s="45">
        <v>55755</v>
      </c>
      <c r="E59" s="41">
        <f t="shared" si="1"/>
        <v>18.584999999999997</v>
      </c>
      <c r="F59" s="41">
        <f t="shared" si="2"/>
        <v>206.65307635285396</v>
      </c>
    </row>
    <row r="60" spans="1:6" ht="26.25">
      <c r="A60" s="42" t="s">
        <v>55</v>
      </c>
      <c r="B60" s="43">
        <v>4845894.25</v>
      </c>
      <c r="C60" s="44">
        <v>16484400</v>
      </c>
      <c r="D60" s="45">
        <v>4984272.23</v>
      </c>
      <c r="E60" s="41">
        <f t="shared" si="1"/>
        <v>30.236297529785737</v>
      </c>
      <c r="F60" s="41">
        <f t="shared" si="2"/>
        <v>102.85557160063905</v>
      </c>
    </row>
    <row r="61" spans="1:6" ht="15.75">
      <c r="A61" s="42" t="s">
        <v>56</v>
      </c>
      <c r="B61" s="43">
        <v>527778.6699999999</v>
      </c>
      <c r="C61" s="44">
        <v>1632100</v>
      </c>
      <c r="D61" s="45">
        <v>545445.29</v>
      </c>
      <c r="E61" s="41">
        <f t="shared" si="1"/>
        <v>33.419844984988664</v>
      </c>
      <c r="F61" s="41">
        <f t="shared" si="2"/>
        <v>103.3473539201575</v>
      </c>
    </row>
    <row r="62" spans="1:6" ht="15.75">
      <c r="A62" s="42" t="s">
        <v>57</v>
      </c>
      <c r="B62" s="43">
        <v>2823266.42</v>
      </c>
      <c r="C62" s="44">
        <v>11979000</v>
      </c>
      <c r="D62" s="48">
        <v>4294295.15</v>
      </c>
      <c r="E62" s="41">
        <f t="shared" si="1"/>
        <v>35.84852784038735</v>
      </c>
      <c r="F62" s="41">
        <f t="shared" si="2"/>
        <v>152.10378728621723</v>
      </c>
    </row>
    <row r="63" spans="1:6" ht="26.25">
      <c r="A63" s="42" t="s">
        <v>58</v>
      </c>
      <c r="B63" s="43">
        <v>97553.42</v>
      </c>
      <c r="C63" s="44">
        <v>1000000</v>
      </c>
      <c r="D63" s="45">
        <v>102466.95</v>
      </c>
      <c r="E63" s="41">
        <f t="shared" si="1"/>
        <v>10.246695</v>
      </c>
      <c r="F63" s="41">
        <f t="shared" si="2"/>
        <v>105.03675832174824</v>
      </c>
    </row>
    <row r="64" spans="1:6" ht="15.75">
      <c r="A64" s="49" t="s">
        <v>59</v>
      </c>
      <c r="B64" s="54">
        <v>418877.85</v>
      </c>
      <c r="C64" s="50">
        <v>-10053850.27</v>
      </c>
      <c r="D64" s="51">
        <v>-11511695.82</v>
      </c>
      <c r="E64" s="52"/>
      <c r="F64" s="52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2020-05-12T06:30:07Z</cp:lastPrinted>
  <dcterms:created xsi:type="dcterms:W3CDTF">2010-11-16T06:41:35Z</dcterms:created>
  <dcterms:modified xsi:type="dcterms:W3CDTF">2020-05-13T05:58:10Z</dcterms:modified>
  <cp:category/>
  <cp:version/>
  <cp:contentType/>
  <cp:contentStatus/>
</cp:coreProperties>
</file>