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40" windowWidth="14940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<sst xmlns="http://schemas.openxmlformats.org/spreadsheetml/2006/main" count="70" uniqueCount="62">
  <si>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</si>
  <si>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</si>
  <si>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</si>
  <si>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</si>
  <si>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</si>
  <si>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</si>
  <si>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</si>
  <si>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</si>
  <si>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</si>
  <si>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</si>
  <si>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</si>
  <si>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</si>
  <si>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</si>
  <si>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</si>
  <si>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</si>
  <si>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</si>
  <si>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</si>
  <si>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</si>
  <si>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Справка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</si>
  <si>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</si>
  <si>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</si>
  <si>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</si>
  <si>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</si>
  <si>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</si>
  <si>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</si>
  <si>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</si>
  <si>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</si>
  <si>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</si>
  <si>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</si>
  <si>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</si>
  <si>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</si>
  <si>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</si>
  <si>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</si>
  <si>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</si>
  <si>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</si>
  <si>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</si>
  <si>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</si>
  <si>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</si>
  <si>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</si>
  <si>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Транспортный налог</t>
  </si>
  <si>
    <t>Плата за увеличение площади зем. участков</t>
  </si>
  <si>
    <t xml:space="preserve">  </t>
  </si>
  <si>
    <t>Доходы,поступающие в порядке возмещения расходов</t>
  </si>
  <si>
    <t>План на 2021г.</t>
  </si>
  <si>
    <t>% выполнения к плану 2021 г.</t>
  </si>
  <si>
    <t>% выполнения к факту 2020 года</t>
  </si>
  <si>
    <t>Исполнено на 01.12.2020</t>
  </si>
  <si>
    <t>Исполнено на 01.12.2021</t>
  </si>
  <si>
    <t xml:space="preserve">                        об итогах исполнения бюджета города  г. Собинка за 11 месяцев 2021 года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</si>
  <si>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</si>
  <si>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</si>
  <si>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</si>
  <si>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св 200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</si>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</sst>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36" fillId="0" borderId="1">
      <alignment horizontal="right"/>
      <protection/>
    </xf>
    <xf numFmtId="4" fontId="36" fillId="0" borderId="2">
      <alignment horizontal="right" shrinkToFit="1"/>
      <protection/>
    </xf>
    <xf numFmtId="4" fontId="36" fillId="0" borderId="2">
      <alignment horizontal="right" shrinkToFit="1"/>
      <protection/>
    </xf>
    <xf numFmtId="4" fontId="36" fillId="0" borderId="1">
      <alignment horizontal="right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8" borderId="9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wrapText="1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3" fillId="0" borderId="0" xfId="0" applyFont="1" applyAlignment="1">
      <alignment/>
    </xf>
    <xf numFmtId="0" fontId="0" fillId="0" borderId="14" xfId="0" applyFill="1" applyBorder="1" applyAlignment="1">
      <alignment horizontal="center" wrapText="1"/>
    </xf>
    <xf numFmtId="0" fontId="0" fillId="0" borderId="0" xfId="0" applyAlignment="1">
      <alignment horizontal="justify"/>
    </xf>
    <xf numFmtId="4" fontId="4" fillId="0" borderId="18" xfId="0" applyNumberFormat="1" applyFont="1" applyBorder="1" applyAlignment="1">
      <alignment/>
    </xf>
    <xf numFmtId="4" fontId="54" fillId="0" borderId="2" xfId="35" applyNumberFormat="1" applyFont="1" applyProtection="1">
      <alignment horizontal="right" shrinkToFit="1"/>
      <protection/>
    </xf>
    <xf numFmtId="4" fontId="5" fillId="33" borderId="18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4" fontId="6" fillId="33" borderId="19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182" fontId="6" fillId="0" borderId="18" xfId="0" applyNumberFormat="1" applyFont="1" applyBorder="1" applyAlignment="1">
      <alignment/>
    </xf>
    <xf numFmtId="4" fontId="55" fillId="33" borderId="18" xfId="0" applyNumberFormat="1" applyFont="1" applyFill="1" applyBorder="1" applyAlignment="1">
      <alignment/>
    </xf>
    <xf numFmtId="182" fontId="7" fillId="0" borderId="18" xfId="0" applyNumberFormat="1" applyFont="1" applyBorder="1" applyAlignment="1">
      <alignment/>
    </xf>
    <xf numFmtId="0" fontId="8" fillId="0" borderId="12" xfId="0" applyFont="1" applyBorder="1" applyAlignment="1">
      <alignment/>
    </xf>
    <xf numFmtId="4" fontId="8" fillId="33" borderId="18" xfId="0" applyNumberFormat="1" applyFont="1" applyFill="1" applyBorder="1" applyAlignment="1">
      <alignment/>
    </xf>
    <xf numFmtId="4" fontId="56" fillId="33" borderId="18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7" fillId="0" borderId="18" xfId="0" applyFont="1" applyBorder="1" applyAlignment="1">
      <alignment/>
    </xf>
    <xf numFmtId="4" fontId="7" fillId="33" borderId="18" xfId="0" applyNumberFormat="1" applyFont="1" applyFill="1" applyBorder="1" applyAlignment="1">
      <alignment/>
    </xf>
    <xf numFmtId="4" fontId="57" fillId="33" borderId="18" xfId="0" applyNumberFormat="1" applyFont="1" applyFill="1" applyBorder="1" applyAlignment="1">
      <alignment/>
    </xf>
    <xf numFmtId="0" fontId="7" fillId="0" borderId="18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7" fillId="0" borderId="14" xfId="0" applyFont="1" applyBorder="1" applyAlignment="1">
      <alignment/>
    </xf>
    <xf numFmtId="0" fontId="8" fillId="0" borderId="18" xfId="0" applyFont="1" applyBorder="1" applyAlignment="1">
      <alignment horizontal="justify"/>
    </xf>
    <xf numFmtId="0" fontId="8" fillId="0" borderId="18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4" fontId="7" fillId="0" borderId="18" xfId="0" applyNumberFormat="1" applyFont="1" applyBorder="1" applyAlignment="1">
      <alignment/>
    </xf>
    <xf numFmtId="4" fontId="58" fillId="0" borderId="2" xfId="34" applyNumberFormat="1" applyFont="1" applyAlignment="1" applyProtection="1">
      <alignment horizontal="right"/>
      <protection/>
    </xf>
    <xf numFmtId="182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/>
    </xf>
    <xf numFmtId="4" fontId="59" fillId="0" borderId="2" xfId="34" applyNumberFormat="1" applyFont="1" applyProtection="1">
      <alignment horizontal="right" shrinkToFit="1"/>
      <protection/>
    </xf>
    <xf numFmtId="0" fontId="3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45" xfId="34"/>
    <cellStyle name="xl45 2" xfId="35"/>
    <cellStyle name="xl9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zoomScalePageLayoutView="0" workbookViewId="0" topLeftCell="A13">
      <selection activeCell="G43" sqref="G43"/>
    </sheetView>
  </sheetViews>
  <sheetFormatPr defaultColWidth="9.00390625" defaultRowHeight="12.75"/>
  <cols>
    <col min="1" max="1" width="48.25390625" style="0" customWidth="1"/>
    <col min="2" max="2" width="19.253906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31.875" style="0" customWidth="1"/>
    <col min="8" max="8" width="12.00390625" style="0" customWidth="1"/>
  </cols>
  <sheetData>
    <row r="2" spans="1:5" ht="15">
      <c r="A2" s="14"/>
      <c r="B2" s="45" t="s">
        <v>18</v>
      </c>
      <c r="C2" s="45"/>
      <c r="D2" s="45"/>
      <c r="E2" s="14"/>
    </row>
    <row r="3" spans="1:5" ht="15">
      <c r="A3" s="45" t="s">
        <v>48</v>
      </c>
      <c r="B3" s="45"/>
      <c r="C3" s="45"/>
      <c r="D3" s="45"/>
      <c r="E3" s="45"/>
    </row>
    <row r="5" spans="1:6" ht="12.75">
      <c r="A5" s="1"/>
      <c r="B5" s="1"/>
      <c r="C5" s="2"/>
      <c r="D5" s="2"/>
      <c r="E5" s="1"/>
      <c r="F5" s="1"/>
    </row>
    <row r="6" spans="1:6" ht="0.75" customHeight="1">
      <c r="A6" s="3"/>
      <c r="B6" s="3"/>
      <c r="C6" s="4"/>
      <c r="D6" s="4"/>
      <c r="E6" s="3"/>
      <c r="F6" s="3"/>
    </row>
    <row r="7" spans="1:6" ht="12.75" hidden="1">
      <c r="A7" s="3"/>
      <c r="B7" s="3"/>
      <c r="C7" s="4"/>
      <c r="D7" s="4"/>
      <c r="E7" s="3"/>
      <c r="F7" s="3"/>
    </row>
    <row r="8" spans="1:6" ht="12.75" hidden="1">
      <c r="A8" s="3"/>
      <c r="B8" s="3"/>
      <c r="C8" s="4"/>
      <c r="D8" s="4"/>
      <c r="E8" s="3"/>
      <c r="F8" s="3"/>
    </row>
    <row r="9" spans="1:6" ht="26.25" customHeight="1">
      <c r="A9" s="11" t="s">
        <v>29</v>
      </c>
      <c r="B9" s="9" t="s">
        <v>46</v>
      </c>
      <c r="C9" s="12" t="s">
        <v>43</v>
      </c>
      <c r="D9" s="9" t="s">
        <v>47</v>
      </c>
      <c r="E9" s="13" t="s">
        <v>44</v>
      </c>
      <c r="F9" s="15" t="s">
        <v>45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8">
        <v>3</v>
      </c>
      <c r="E13" s="7">
        <v>4</v>
      </c>
      <c r="F13" s="7">
        <v>5</v>
      </c>
    </row>
    <row r="14" spans="1:6" ht="15.75">
      <c r="A14" s="20" t="s">
        <v>26</v>
      </c>
      <c r="B14" s="21">
        <f>B15+B45</f>
        <v>145088468.7</v>
      </c>
      <c r="C14" s="22">
        <f>C15+C45+C51</f>
        <v>421782576.41</v>
      </c>
      <c r="D14" s="21">
        <f>D15+D45</f>
        <v>268597582.49</v>
      </c>
      <c r="E14" s="23">
        <f>D14:D52/C14:C52*100</f>
        <v>63.68152633903629</v>
      </c>
      <c r="F14" s="25">
        <f>D14:D52/B14:B52*100</f>
        <v>185.1267608629741</v>
      </c>
    </row>
    <row r="15" spans="1:6" ht="15.75">
      <c r="A15" s="20" t="s">
        <v>33</v>
      </c>
      <c r="B15" s="22">
        <f>B16+B26</f>
        <v>80515072.79</v>
      </c>
      <c r="C15" s="22">
        <f>C16+C26</f>
        <v>145952161.55</v>
      </c>
      <c r="D15" s="22">
        <f>D16+D26</f>
        <v>80154100.07000001</v>
      </c>
      <c r="E15" s="23">
        <f>D15:D52/C15:C52*100</f>
        <v>54.91806302748108</v>
      </c>
      <c r="F15" s="25">
        <f>D15:D52/B15:B52*100</f>
        <v>99.5516706282543</v>
      </c>
    </row>
    <row r="16" spans="1:6" ht="15.75">
      <c r="A16" s="20" t="s">
        <v>19</v>
      </c>
      <c r="B16" s="22">
        <f>B17+B18+B19+B20+B21+B22</f>
        <v>49652369.410000004</v>
      </c>
      <c r="C16" s="22">
        <f>C17+C18+C19+C20+C21+C22</f>
        <v>58768000</v>
      </c>
      <c r="D16" s="22">
        <f>D17+D18+D19+D20+D21+D22+D25</f>
        <v>52804376.13</v>
      </c>
      <c r="E16" s="23">
        <f>D16:D52/C16:C52*100</f>
        <v>89.85225995439696</v>
      </c>
      <c r="F16" s="25">
        <f>D16:D52/B16:B52*100</f>
        <v>106.34814966023592</v>
      </c>
    </row>
    <row r="17" spans="1:6" ht="15.75">
      <c r="A17" s="26" t="s">
        <v>0</v>
      </c>
      <c r="B17" s="27">
        <v>21105849.92</v>
      </c>
      <c r="C17" s="27">
        <v>24934000</v>
      </c>
      <c r="D17" s="28">
        <v>22352176.74</v>
      </c>
      <c r="E17" s="23">
        <f>D17:D52/C17:C52*100</f>
        <v>89.6453707387503</v>
      </c>
      <c r="F17" s="25">
        <f>D17:D52/B17:B52*100</f>
        <v>105.90512499958113</v>
      </c>
    </row>
    <row r="18" spans="1:6" ht="15.75">
      <c r="A18" s="26" t="s">
        <v>15</v>
      </c>
      <c r="B18" s="27">
        <v>3125228.35</v>
      </c>
      <c r="C18" s="27">
        <v>3771000</v>
      </c>
      <c r="D18" s="28">
        <v>3502454.68</v>
      </c>
      <c r="E18" s="23">
        <f>D18:D52/C18:C52*100</f>
        <v>92.87867090957306</v>
      </c>
      <c r="F18" s="25">
        <f>D18:D52/B18:B52*100</f>
        <v>112.07036055461354</v>
      </c>
    </row>
    <row r="19" spans="1:9" ht="15.75">
      <c r="A19" s="26" t="s">
        <v>8</v>
      </c>
      <c r="B19" s="27">
        <v>0</v>
      </c>
      <c r="C19" s="27">
        <v>0</v>
      </c>
      <c r="D19" s="28">
        <v>0</v>
      </c>
      <c r="E19" s="23">
        <v>0</v>
      </c>
      <c r="F19" s="25">
        <v>0</v>
      </c>
      <c r="I19" t="s">
        <v>36</v>
      </c>
    </row>
    <row r="20" spans="1:7" ht="15.75">
      <c r="A20" s="26" t="s">
        <v>1</v>
      </c>
      <c r="B20" s="27">
        <v>2292944.8</v>
      </c>
      <c r="C20" s="27">
        <v>3280000</v>
      </c>
      <c r="D20" s="28">
        <v>2939433.08</v>
      </c>
      <c r="E20" s="23">
        <f>D20/C20*100</f>
        <v>89.61686219512195</v>
      </c>
      <c r="F20" s="25"/>
      <c r="G20" t="s">
        <v>36</v>
      </c>
    </row>
    <row r="21" spans="1:6" ht="15.75">
      <c r="A21" s="29" t="s">
        <v>39</v>
      </c>
      <c r="B21" s="27">
        <v>5729083.43</v>
      </c>
      <c r="C21" s="27">
        <v>7280000</v>
      </c>
      <c r="D21" s="28">
        <v>5812982.8</v>
      </c>
      <c r="E21" s="23">
        <f>D21:D52/C21:C52*100</f>
        <v>79.84866483516483</v>
      </c>
      <c r="F21" s="25">
        <v>0</v>
      </c>
    </row>
    <row r="22" spans="1:6" ht="15.75">
      <c r="A22" s="30" t="s">
        <v>10</v>
      </c>
      <c r="B22" s="31">
        <f>B23+B24+B25</f>
        <v>17399262.91</v>
      </c>
      <c r="C22" s="31">
        <f>C23+C24+C25</f>
        <v>19503000</v>
      </c>
      <c r="D22" s="32">
        <f>D23+D24</f>
        <v>18199808.12</v>
      </c>
      <c r="E22" s="23">
        <f>D22:D52/C22:C52*100</f>
        <v>93.31799271906887</v>
      </c>
      <c r="F22" s="25">
        <f>D22:D52/B22:B52*100</f>
        <v>104.60102944671235</v>
      </c>
    </row>
    <row r="23" spans="1:7" ht="15.75" customHeight="1">
      <c r="A23" s="29" t="s">
        <v>16</v>
      </c>
      <c r="B23" s="27">
        <v>14266776.85</v>
      </c>
      <c r="C23" s="27">
        <v>14400000</v>
      </c>
      <c r="D23" s="28">
        <v>15180539.9</v>
      </c>
      <c r="E23" s="23">
        <f>D23:D52/C23:C52*100</f>
        <v>105.42041597222223</v>
      </c>
      <c r="F23" s="25">
        <f>D23:D52/B23:B52*100</f>
        <v>106.40483172623536</v>
      </c>
      <c r="G23" s="16"/>
    </row>
    <row r="24" spans="1:6" ht="15.75">
      <c r="A24" s="29" t="s">
        <v>17</v>
      </c>
      <c r="B24" s="27">
        <v>3132450.63</v>
      </c>
      <c r="C24" s="27">
        <v>5103000</v>
      </c>
      <c r="D24" s="28">
        <v>3019268.22</v>
      </c>
      <c r="E24" s="23">
        <f>D24:D52/C24:C52*100</f>
        <v>59.16653380364492</v>
      </c>
      <c r="F24" s="25">
        <f>D24:D52/B24:B52*100</f>
        <v>96.38677753079226</v>
      </c>
    </row>
    <row r="25" spans="1:6" ht="15.75">
      <c r="A25" s="29" t="s">
        <v>7</v>
      </c>
      <c r="B25" s="27">
        <v>35.43</v>
      </c>
      <c r="C25" s="27">
        <v>0</v>
      </c>
      <c r="D25" s="28">
        <v>-2479.29</v>
      </c>
      <c r="E25" s="23">
        <v>0</v>
      </c>
      <c r="F25" s="25">
        <v>0</v>
      </c>
    </row>
    <row r="26" spans="1:6" ht="15.75">
      <c r="A26" s="20" t="s">
        <v>20</v>
      </c>
      <c r="B26" s="22">
        <f>B27+B33+B36+B42+B43+B44</f>
        <v>30862703.38</v>
      </c>
      <c r="C26" s="22">
        <f>C27+C33+C36+C42+C43+C44</f>
        <v>87184161.55</v>
      </c>
      <c r="D26" s="24">
        <f>D27+D33+D36+D42+D43+D44</f>
        <v>27349723.94</v>
      </c>
      <c r="E26" s="23">
        <f>D26:D52/C26:C52*100</f>
        <v>31.370060173504072</v>
      </c>
      <c r="F26" s="25">
        <f>D26:D52/B26:B52*100</f>
        <v>88.61739557696518</v>
      </c>
    </row>
    <row r="27" spans="1:6" ht="47.25">
      <c r="A27" s="33" t="s">
        <v>24</v>
      </c>
      <c r="B27" s="31">
        <f>B28+B29+B30+B31+B32</f>
        <v>18986382.02</v>
      </c>
      <c r="C27" s="31">
        <f>C28+C29+C30+C31+C32</f>
        <v>30787153</v>
      </c>
      <c r="D27" s="32">
        <f>D28+D29+D30+D31+D32</f>
        <v>17570358.86</v>
      </c>
      <c r="E27" s="23">
        <f>D27:D52/C27:C52*100</f>
        <v>57.0704243422573</v>
      </c>
      <c r="F27" s="25">
        <f>D27:D52/B27:B52*100</f>
        <v>92.54190103986963</v>
      </c>
    </row>
    <row r="28" spans="1:6" ht="15.75">
      <c r="A28" s="29" t="s">
        <v>11</v>
      </c>
      <c r="B28" s="27">
        <v>4663487.41</v>
      </c>
      <c r="C28" s="27">
        <v>3740831</v>
      </c>
      <c r="D28" s="28">
        <v>3766907.83</v>
      </c>
      <c r="E28" s="23">
        <f>D28:D52/C28:C52*100</f>
        <v>100.69708655643626</v>
      </c>
      <c r="F28" s="25">
        <f>D28:D52/B28:B52*100</f>
        <v>80.77448267411533</v>
      </c>
    </row>
    <row r="29" spans="1:6" ht="15.75">
      <c r="A29" s="29" t="s">
        <v>12</v>
      </c>
      <c r="B29" s="27">
        <v>5038558.26</v>
      </c>
      <c r="C29" s="27">
        <v>17280902</v>
      </c>
      <c r="D29" s="28">
        <v>4599958.06</v>
      </c>
      <c r="E29" s="23">
        <f>D29:D52/C29:C52*100</f>
        <v>26.618738188550573</v>
      </c>
      <c r="F29" s="25">
        <f>D29:D52/B29:B52*100</f>
        <v>91.2951249669583</v>
      </c>
    </row>
    <row r="30" spans="1:6" ht="15.75">
      <c r="A30" s="29" t="s">
        <v>2</v>
      </c>
      <c r="B30" s="27">
        <v>4060381.81</v>
      </c>
      <c r="C30" s="27">
        <v>4003420</v>
      </c>
      <c r="D30" s="28">
        <v>3916212.79</v>
      </c>
      <c r="E30" s="23">
        <f>D30:D52/C30:C52*100</f>
        <v>97.82168221170899</v>
      </c>
      <c r="F30" s="25">
        <f>D30:D52/B30:B52*100</f>
        <v>96.4493728238823</v>
      </c>
    </row>
    <row r="31" spans="1:7" ht="12.75" customHeight="1">
      <c r="A31" s="29" t="s">
        <v>9</v>
      </c>
      <c r="B31" s="27">
        <v>218924.79</v>
      </c>
      <c r="C31" s="27">
        <v>350000</v>
      </c>
      <c r="D31" s="28">
        <v>335579.99</v>
      </c>
      <c r="E31" s="23">
        <f>D31:D52/C31:C52*100</f>
        <v>95.87999714285715</v>
      </c>
      <c r="F31" s="25">
        <v>0</v>
      </c>
      <c r="G31" t="s">
        <v>36</v>
      </c>
    </row>
    <row r="32" spans="1:6" ht="15.75" customHeight="1">
      <c r="A32" s="29" t="s">
        <v>3</v>
      </c>
      <c r="B32" s="27">
        <v>5005029.75</v>
      </c>
      <c r="C32" s="27">
        <v>5412000</v>
      </c>
      <c r="D32" s="28">
        <v>4951700.19</v>
      </c>
      <c r="E32" s="23">
        <f>D32:D52/C32:C52*100</f>
        <v>91.49482982261642</v>
      </c>
      <c r="F32" s="25">
        <f>D32:D52/B32:B52*100</f>
        <v>98.9344806591809</v>
      </c>
    </row>
    <row r="33" spans="1:6" ht="27" customHeight="1">
      <c r="A33" s="33" t="s">
        <v>25</v>
      </c>
      <c r="B33" s="31">
        <f>B34+B35</f>
        <v>1188330.6600000001</v>
      </c>
      <c r="C33" s="31">
        <f>C34+C35</f>
        <v>498694.86</v>
      </c>
      <c r="D33" s="32">
        <f>D34+D35</f>
        <v>343665.17</v>
      </c>
      <c r="E33" s="23">
        <f>D33:D52/C33:C52*100</f>
        <v>68.91291600639316</v>
      </c>
      <c r="F33" s="25">
        <f>D33:D52/B33:B52*100</f>
        <v>28.919995214126676</v>
      </c>
    </row>
    <row r="34" spans="1:6" ht="28.5" customHeight="1">
      <c r="A34" s="34" t="s">
        <v>42</v>
      </c>
      <c r="B34" s="27">
        <v>65374.05</v>
      </c>
      <c r="C34" s="27">
        <v>110000</v>
      </c>
      <c r="D34" s="28">
        <v>99606.65</v>
      </c>
      <c r="E34" s="23">
        <f>D34:D52/C34:C52*100</f>
        <v>90.55149999999999</v>
      </c>
      <c r="F34" s="25">
        <f>D34:D52/B34:B52*100</f>
        <v>152.3642026155638</v>
      </c>
    </row>
    <row r="35" spans="1:6" ht="15" customHeight="1">
      <c r="A35" s="29" t="s">
        <v>13</v>
      </c>
      <c r="B35" s="27">
        <v>1122956.61</v>
      </c>
      <c r="C35" s="27">
        <v>388694.86</v>
      </c>
      <c r="D35" s="28">
        <v>244058.52</v>
      </c>
      <c r="E35" s="23">
        <f>D35:D52/C35:C52*100</f>
        <v>62.7892326644093</v>
      </c>
      <c r="F35" s="25">
        <f>D35:D52/B35:B52*100</f>
        <v>21.733566357474842</v>
      </c>
    </row>
    <row r="36" spans="1:6" ht="31.5">
      <c r="A36" s="33" t="s">
        <v>28</v>
      </c>
      <c r="B36" s="31">
        <f>B37+B38+B39+B40+B41</f>
        <v>10454946.7</v>
      </c>
      <c r="C36" s="31">
        <f>C37+C38+C39+C40+C41</f>
        <v>55137618.06</v>
      </c>
      <c r="D36" s="32">
        <f>D37+D38+D39+D40+D41</f>
        <v>8804090.98</v>
      </c>
      <c r="E36" s="23">
        <f>D36:D52/C36:C52*100</f>
        <v>15.96748515762779</v>
      </c>
      <c r="F36" s="25">
        <f>D36:D52/B36:B52*100</f>
        <v>84.20981218393013</v>
      </c>
    </row>
    <row r="37" spans="1:6" ht="15.75">
      <c r="A37" s="29" t="s">
        <v>4</v>
      </c>
      <c r="B37" s="27">
        <v>4549765.73</v>
      </c>
      <c r="C37" s="27">
        <v>46831618.06</v>
      </c>
      <c r="D37" s="28">
        <v>4750662.23</v>
      </c>
      <c r="E37" s="23">
        <f>D37:D52/C37:C52*100</f>
        <v>10.144134298143445</v>
      </c>
      <c r="F37" s="25">
        <f>D37:D52/B37:B52*100</f>
        <v>104.4155350389876</v>
      </c>
    </row>
    <row r="38" spans="1:6" s="10" customFormat="1" ht="15.75">
      <c r="A38" s="29" t="s">
        <v>35</v>
      </c>
      <c r="B38" s="27">
        <v>4242532.16</v>
      </c>
      <c r="C38" s="27">
        <v>737000</v>
      </c>
      <c r="D38" s="28">
        <v>856306.86</v>
      </c>
      <c r="E38" s="23">
        <f>D38:D52/C38:C52*100</f>
        <v>116.1881763907734</v>
      </c>
      <c r="F38" s="25">
        <v>0</v>
      </c>
    </row>
    <row r="39" spans="1:7" s="10" customFormat="1" ht="31.5">
      <c r="A39" s="34" t="s">
        <v>34</v>
      </c>
      <c r="B39" s="27">
        <v>1528439.02</v>
      </c>
      <c r="C39" s="27">
        <v>7479000</v>
      </c>
      <c r="D39" s="28">
        <v>3101242.9</v>
      </c>
      <c r="E39" s="23">
        <f>D39:D53/C39:C53*100</f>
        <v>41.46601016178633</v>
      </c>
      <c r="F39" s="25">
        <v>0</v>
      </c>
      <c r="G39" s="10" t="s">
        <v>36</v>
      </c>
    </row>
    <row r="40" spans="1:6" s="10" customFormat="1" ht="15.75">
      <c r="A40" s="34" t="s">
        <v>40</v>
      </c>
      <c r="B40" s="27">
        <v>134209.79</v>
      </c>
      <c r="C40" s="27">
        <v>90000</v>
      </c>
      <c r="D40" s="28">
        <v>95878.99</v>
      </c>
      <c r="E40" s="23">
        <v>0</v>
      </c>
      <c r="F40" s="25">
        <v>0</v>
      </c>
    </row>
    <row r="41" spans="1:6" s="10" customFormat="1" ht="15.75">
      <c r="A41" s="29" t="s">
        <v>31</v>
      </c>
      <c r="B41" s="27">
        <v>0</v>
      </c>
      <c r="C41" s="27">
        <v>0</v>
      </c>
      <c r="D41" s="28">
        <v>0</v>
      </c>
      <c r="E41" s="23">
        <v>0</v>
      </c>
      <c r="F41" s="25">
        <v>0</v>
      </c>
    </row>
    <row r="42" spans="1:6" s="10" customFormat="1" ht="15.75">
      <c r="A42" s="30" t="s">
        <v>5</v>
      </c>
      <c r="B42" s="31">
        <v>0</v>
      </c>
      <c r="C42" s="31">
        <v>0</v>
      </c>
      <c r="D42" s="32">
        <v>0</v>
      </c>
      <c r="E42" s="23">
        <v>0</v>
      </c>
      <c r="F42" s="25">
        <v>0</v>
      </c>
    </row>
    <row r="43" spans="1:8" s="10" customFormat="1" ht="15.75">
      <c r="A43" s="35" t="s">
        <v>14</v>
      </c>
      <c r="B43" s="31">
        <v>233044</v>
      </c>
      <c r="C43" s="31">
        <v>759595.63</v>
      </c>
      <c r="D43" s="32">
        <v>630508.93</v>
      </c>
      <c r="E43" s="23">
        <f>D43:D57/C43:C57*100</f>
        <v>83.00586589735912</v>
      </c>
      <c r="F43" s="25">
        <v>0</v>
      </c>
      <c r="H43" s="10" t="s">
        <v>36</v>
      </c>
    </row>
    <row r="44" spans="1:6" ht="15.75">
      <c r="A44" s="30" t="s">
        <v>6</v>
      </c>
      <c r="B44" s="31">
        <v>0</v>
      </c>
      <c r="C44" s="31">
        <v>1100</v>
      </c>
      <c r="D44" s="32">
        <v>1100</v>
      </c>
      <c r="E44" s="23">
        <v>0</v>
      </c>
      <c r="F44" s="25">
        <v>0</v>
      </c>
    </row>
    <row r="45" spans="1:6" ht="15.75">
      <c r="A45" s="20" t="s">
        <v>21</v>
      </c>
      <c r="B45" s="22">
        <f>B46+B47+B48+B49+B50+B51+B52</f>
        <v>64573395.91</v>
      </c>
      <c r="C45" s="22">
        <f>C46+C47+C48+C49+C50</f>
        <v>275126440</v>
      </c>
      <c r="D45" s="22">
        <f>D46+D47+D48+D49+D50+D51+D52</f>
        <v>188443482.42000002</v>
      </c>
      <c r="E45" s="23">
        <f>D45:D59/C45:C59*100</f>
        <v>68.49341067328899</v>
      </c>
      <c r="F45" s="25">
        <v>0</v>
      </c>
    </row>
    <row r="46" spans="1:6" ht="15.75">
      <c r="A46" s="29" t="s">
        <v>27</v>
      </c>
      <c r="B46" s="27">
        <v>12998000</v>
      </c>
      <c r="C46" s="27">
        <v>30614840</v>
      </c>
      <c r="D46" s="27">
        <v>29898840</v>
      </c>
      <c r="E46" s="23">
        <v>0</v>
      </c>
      <c r="F46" s="25">
        <v>0</v>
      </c>
    </row>
    <row r="47" spans="1:10" ht="15.75">
      <c r="A47" s="29" t="s">
        <v>22</v>
      </c>
      <c r="B47" s="27">
        <v>29396385.41</v>
      </c>
      <c r="C47" s="27">
        <v>188035300</v>
      </c>
      <c r="D47" s="27">
        <v>123940225.2</v>
      </c>
      <c r="E47" s="23">
        <v>0</v>
      </c>
      <c r="F47" s="25">
        <v>0</v>
      </c>
      <c r="G47" t="s">
        <v>36</v>
      </c>
      <c r="J47" t="s">
        <v>41</v>
      </c>
    </row>
    <row r="48" spans="1:6" ht="15.75">
      <c r="A48" s="29" t="s">
        <v>37</v>
      </c>
      <c r="B48" s="27">
        <v>4297163.6</v>
      </c>
      <c r="C48" s="27">
        <v>41778300</v>
      </c>
      <c r="D48" s="27">
        <v>19363064.68</v>
      </c>
      <c r="E48" s="23"/>
      <c r="F48" s="25"/>
    </row>
    <row r="49" spans="1:7" ht="15.75">
      <c r="A49" s="29" t="s">
        <v>23</v>
      </c>
      <c r="B49" s="27">
        <v>14193000</v>
      </c>
      <c r="C49" s="27">
        <v>14198000</v>
      </c>
      <c r="D49" s="27">
        <v>14059423.69</v>
      </c>
      <c r="E49" s="23">
        <f>D49:D62/C49:C62*100</f>
        <v>99.02397302436962</v>
      </c>
      <c r="F49" s="25">
        <v>0</v>
      </c>
      <c r="G49" t="s">
        <v>36</v>
      </c>
    </row>
    <row r="50" spans="1:6" ht="31.5">
      <c r="A50" s="36" t="s">
        <v>38</v>
      </c>
      <c r="B50" s="27">
        <v>2071600</v>
      </c>
      <c r="C50" s="31">
        <v>500000</v>
      </c>
      <c r="D50" s="27">
        <v>500000</v>
      </c>
      <c r="E50" s="23"/>
      <c r="F50" s="25"/>
    </row>
    <row r="51" spans="1:6" ht="31.5">
      <c r="A51" s="37" t="s">
        <v>30</v>
      </c>
      <c r="B51" s="27">
        <v>1617246.9</v>
      </c>
      <c r="C51" s="31">
        <v>703974.86</v>
      </c>
      <c r="D51" s="27">
        <v>703974.86</v>
      </c>
      <c r="E51" s="23">
        <v>0</v>
      </c>
      <c r="F51" s="25">
        <v>0</v>
      </c>
    </row>
    <row r="52" spans="1:6" ht="15.75">
      <c r="A52" s="38" t="s">
        <v>32</v>
      </c>
      <c r="B52" s="27">
        <v>0</v>
      </c>
      <c r="C52" s="31">
        <v>0</v>
      </c>
      <c r="D52" s="27">
        <v>-22046.01</v>
      </c>
      <c r="E52" s="23">
        <v>0</v>
      </c>
      <c r="F52" s="25">
        <v>0</v>
      </c>
    </row>
    <row r="53" spans="1:6" ht="15.75">
      <c r="A53" s="30" t="s">
        <v>49</v>
      </c>
      <c r="B53" s="17">
        <f>B54+B55+B56+B57+B58+B59+B60+B61+B62+B63</f>
        <v>148279079.32</v>
      </c>
      <c r="C53" s="39">
        <f>C54+C55+C56+C57+C58+C59+C60+C61+C62+C63</f>
        <v>439986759.06</v>
      </c>
      <c r="D53" s="39">
        <f>D54+D55+D56+D57+D58+D59+D60+D61+D62+D63</f>
        <v>285705833.29999995</v>
      </c>
      <c r="E53" s="25">
        <f aca="true" t="shared" si="0" ref="E53:E64">D53:D66/C53:C66*100</f>
        <v>64.93509802667468</v>
      </c>
      <c r="F53" s="25">
        <f aca="true" t="shared" si="1" ref="F53:F64">D53:D68/B53:B68*100</f>
        <v>192.68114868950613</v>
      </c>
    </row>
    <row r="54" spans="1:6" ht="18" customHeight="1">
      <c r="A54" s="29" t="s">
        <v>50</v>
      </c>
      <c r="B54" s="44">
        <v>24375946.91</v>
      </c>
      <c r="C54" s="40">
        <v>32964598</v>
      </c>
      <c r="D54" s="40">
        <v>26937767.93</v>
      </c>
      <c r="E54" s="41">
        <f t="shared" si="0"/>
        <v>81.7172650793436</v>
      </c>
      <c r="F54" s="41">
        <f t="shared" si="1"/>
        <v>110.50962668018052</v>
      </c>
    </row>
    <row r="55" spans="1:6" ht="30" customHeight="1">
      <c r="A55" s="34" t="s">
        <v>51</v>
      </c>
      <c r="B55" s="18">
        <v>64905</v>
      </c>
      <c r="C55" s="40">
        <v>5957000</v>
      </c>
      <c r="D55" s="40">
        <v>5499799</v>
      </c>
      <c r="E55" s="41">
        <f t="shared" si="0"/>
        <v>92.32497901628336</v>
      </c>
      <c r="F55" s="42" t="s">
        <v>52</v>
      </c>
    </row>
    <row r="56" spans="1:6" ht="18.75" customHeight="1">
      <c r="A56" s="29" t="s">
        <v>53</v>
      </c>
      <c r="B56" s="44">
        <v>25722269.17</v>
      </c>
      <c r="C56" s="40">
        <v>30243194.56</v>
      </c>
      <c r="D56" s="40">
        <v>24374637.83</v>
      </c>
      <c r="E56" s="41">
        <f t="shared" si="0"/>
        <v>80.59544695796845</v>
      </c>
      <c r="F56" s="42">
        <f t="shared" si="1"/>
        <v>94.76083804623369</v>
      </c>
    </row>
    <row r="57" spans="1:6" ht="18.75" customHeight="1">
      <c r="A57" s="29" t="s">
        <v>54</v>
      </c>
      <c r="B57" s="44">
        <v>71714165.33</v>
      </c>
      <c r="C57" s="40">
        <v>300014230.45</v>
      </c>
      <c r="D57" s="40">
        <v>192029680.78</v>
      </c>
      <c r="E57" s="41">
        <f t="shared" si="0"/>
        <v>64.00685743871854</v>
      </c>
      <c r="F57" s="42" t="s">
        <v>52</v>
      </c>
    </row>
    <row r="58" spans="1:6" ht="18" customHeight="1">
      <c r="A58" s="29" t="s">
        <v>55</v>
      </c>
      <c r="B58" s="18">
        <v>65600</v>
      </c>
      <c r="C58" s="40">
        <v>205000</v>
      </c>
      <c r="D58" s="40">
        <v>182554.82</v>
      </c>
      <c r="E58" s="41">
        <f t="shared" si="0"/>
        <v>89.05113170731708</v>
      </c>
      <c r="F58" s="42" t="s">
        <v>52</v>
      </c>
    </row>
    <row r="59" spans="1:6" ht="18.75" customHeight="1">
      <c r="A59" s="29" t="s">
        <v>56</v>
      </c>
      <c r="B59" s="44">
        <v>96665</v>
      </c>
      <c r="C59" s="40">
        <v>174000</v>
      </c>
      <c r="D59" s="40">
        <v>99185</v>
      </c>
      <c r="E59" s="41">
        <f t="shared" si="0"/>
        <v>57.002873563218394</v>
      </c>
      <c r="F59" s="41">
        <f t="shared" si="1"/>
        <v>102.60694149899136</v>
      </c>
    </row>
    <row r="60" spans="1:6" ht="35.25" customHeight="1">
      <c r="A60" s="34" t="s">
        <v>57</v>
      </c>
      <c r="B60" s="44">
        <v>13300847.84</v>
      </c>
      <c r="C60" s="40">
        <v>60176336</v>
      </c>
      <c r="D60" s="40">
        <v>30383040.97</v>
      </c>
      <c r="E60" s="41">
        <f t="shared" si="0"/>
        <v>50.49001482908497</v>
      </c>
      <c r="F60" s="41">
        <f t="shared" si="1"/>
        <v>228.42935529739884</v>
      </c>
    </row>
    <row r="61" spans="1:6" ht="20.25" customHeight="1">
      <c r="A61" s="29" t="s">
        <v>58</v>
      </c>
      <c r="B61" s="44">
        <v>1424274.49</v>
      </c>
      <c r="C61" s="40">
        <v>2033540.05</v>
      </c>
      <c r="D61" s="40">
        <v>1752837.45</v>
      </c>
      <c r="E61" s="41">
        <f t="shared" si="0"/>
        <v>86.19635743097363</v>
      </c>
      <c r="F61" s="41">
        <f t="shared" si="1"/>
        <v>123.0687948360291</v>
      </c>
    </row>
    <row r="62" spans="1:6" ht="18.75" customHeight="1">
      <c r="A62" s="29" t="s">
        <v>59</v>
      </c>
      <c r="B62" s="44">
        <v>11261701.85</v>
      </c>
      <c r="C62" s="40">
        <v>6625000</v>
      </c>
      <c r="D62" s="40">
        <v>4412500</v>
      </c>
      <c r="E62" s="41">
        <f t="shared" si="0"/>
        <v>66.60377358490565</v>
      </c>
      <c r="F62" s="41">
        <f t="shared" si="1"/>
        <v>39.1814670533122</v>
      </c>
    </row>
    <row r="63" spans="1:6" ht="31.5" customHeight="1">
      <c r="A63" s="34" t="s">
        <v>60</v>
      </c>
      <c r="B63" s="44">
        <v>252703.73</v>
      </c>
      <c r="C63" s="40">
        <v>1593860</v>
      </c>
      <c r="D63" s="40">
        <v>33829.52</v>
      </c>
      <c r="E63" s="41">
        <f t="shared" si="0"/>
        <v>2.1224900555883197</v>
      </c>
      <c r="F63" s="41">
        <f t="shared" si="1"/>
        <v>13.387028359256902</v>
      </c>
    </row>
    <row r="64" spans="1:6" ht="18.75" customHeight="1">
      <c r="A64" s="29" t="s">
        <v>61</v>
      </c>
      <c r="B64" s="19">
        <f>B14-B53</f>
        <v>-3190610.620000005</v>
      </c>
      <c r="C64" s="43">
        <f>C14-C53</f>
        <v>-18204182.649999976</v>
      </c>
      <c r="D64" s="43">
        <f>D14-D53</f>
        <v>-17108250.809999943</v>
      </c>
      <c r="E64" s="41">
        <f t="shared" si="0"/>
        <v>93.9797800259929</v>
      </c>
      <c r="F64" s="41">
        <f t="shared" si="1"/>
        <v>536.2061638847023</v>
      </c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2021-12-08T12:18:45Z</cp:lastPrinted>
  <dcterms:created xsi:type="dcterms:W3CDTF">2010-11-16T06:41:35Z</dcterms:created>
  <dcterms:modified xsi:type="dcterms:W3CDTF">2021-12-08T13:27:38Z</dcterms:modified>
  <cp:category/>
  <cp:version/>
  <cp:contentType/>
  <cp:contentStatus/>
</cp:coreProperties>
</file>