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20" windowWidth="1494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<sst xmlns="http://schemas.openxmlformats.org/spreadsheetml/2006/main" count="66" uniqueCount="62">
  <si>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</si>
  <si>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</si>
  <si>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</si>
  <si>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</si>
  <si>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</si>
  <si>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</si>
  <si>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</si>
  <si>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</si>
  <si>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</si>
  <si>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</si>
  <si>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</si>
  <si>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</si>
  <si>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</si>
  <si>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</si>
  <si>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</si>
  <si>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</si>
  <si>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</si>
  <si>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</si>
  <si>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</si>
  <si>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</si>
  <si>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</si>
  <si>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</si>
  <si>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</si>
  <si>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</si>
  <si>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</si>
  <si>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</si>
  <si>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</si>
  <si>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</si>
  <si>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</si>
  <si>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</si>
  <si>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</si>
  <si>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</si>
  <si>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</si>
  <si>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</si>
  <si>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</si>
  <si>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</si>
  <si>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</si>
  <si>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</si>
  <si>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</si>
  <si>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</si>
  <si>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</si>
  <si>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</si>
  <si>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</si>
  <si>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</si>
  <si>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% выполнения к факту 2021 года</t>
  </si>
  <si>
    <t>План на 2022г.</t>
  </si>
  <si>
    <t>% выполнения к плану 2022 г.</t>
  </si>
  <si>
    <t>Исполнено на 01.05.2021</t>
  </si>
  <si>
    <t>Исполнено на 01.05.2022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</si>
  <si>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</si>
  <si>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</si>
  <si>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</si>
  <si>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</si>
  <si>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</si>
  <si>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</si>
  <si>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</si>
  <si>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св200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</si>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</sst>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/>
      <protection/>
    </xf>
    <xf numFmtId="4" fontId="32" fillId="0" borderId="2">
      <alignment horizontal="right" shrinkToFit="1"/>
      <protection/>
    </xf>
    <xf numFmtId="4" fontId="32" fillId="0" borderId="2">
      <alignment horizontal="right"/>
      <protection/>
    </xf>
    <xf numFmtId="4" fontId="32" fillId="0" borderId="1">
      <alignment horizontal="right" shrinkToFit="1"/>
      <protection/>
    </xf>
    <xf numFmtId="4" fontId="32" fillId="0" borderId="1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" fillId="0" borderId="0" xfId="0" applyFont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3" fillId="33" borderId="20" xfId="0" applyFont="1" applyFill="1" applyBorder="1" applyAlignment="1">
      <alignment/>
    </xf>
    <xf numFmtId="171" fontId="23" fillId="33" borderId="18" xfId="65" applyFont="1" applyFill="1" applyBorder="1" applyAlignment="1">
      <alignment/>
    </xf>
    <xf numFmtId="4" fontId="23" fillId="33" borderId="18" xfId="0" applyNumberFormat="1" applyFont="1" applyFill="1" applyBorder="1" applyAlignment="1">
      <alignment horizontal="right"/>
    </xf>
    <xf numFmtId="181" fontId="23" fillId="33" borderId="18" xfId="0" applyNumberFormat="1" applyFont="1" applyFill="1" applyBorder="1" applyAlignment="1">
      <alignment horizontal="right"/>
    </xf>
    <xf numFmtId="0" fontId="24" fillId="33" borderId="20" xfId="0" applyFont="1" applyFill="1" applyBorder="1" applyAlignment="1">
      <alignment wrapText="1"/>
    </xf>
    <xf numFmtId="4" fontId="50" fillId="0" borderId="2" xfId="35" applyNumberFormat="1" applyFont="1" applyProtection="1">
      <alignment horizontal="right"/>
      <protection/>
    </xf>
    <xf numFmtId="182" fontId="24" fillId="33" borderId="18" xfId="0" applyNumberFormat="1" applyFont="1" applyFill="1" applyBorder="1" applyAlignment="1">
      <alignment horizontal="right"/>
    </xf>
    <xf numFmtId="0" fontId="23" fillId="33" borderId="18" xfId="0" applyFont="1" applyFill="1" applyBorder="1" applyAlignment="1">
      <alignment/>
    </xf>
    <xf numFmtId="171" fontId="23" fillId="33" borderId="18" xfId="65" applyFont="1" applyFill="1" applyBorder="1" applyAlignment="1">
      <alignment horizontal="right" vertical="center"/>
    </xf>
    <xf numFmtId="4" fontId="51" fillId="0" borderId="2" xfId="34" applyNumberFormat="1" applyFont="1" applyProtection="1">
      <alignment horizontal="right" shrinkToFit="1"/>
      <protection/>
    </xf>
    <xf numFmtId="171" fontId="23" fillId="0" borderId="18" xfId="65" applyFont="1" applyBorder="1" applyAlignment="1">
      <alignment/>
    </xf>
    <xf numFmtId="171" fontId="24" fillId="0" borderId="18" xfId="65" applyFont="1" applyBorder="1" applyAlignment="1">
      <alignment horizontal="center" vertical="center"/>
    </xf>
    <xf numFmtId="4" fontId="50" fillId="0" borderId="1" xfId="33" applyNumberFormat="1" applyFont="1" applyAlignment="1" applyProtection="1">
      <alignment horizontal="center" vertical="center"/>
      <protection/>
    </xf>
    <xf numFmtId="4" fontId="50" fillId="0" borderId="1" xfId="37" applyFont="1" applyAlignment="1" applyProtection="1">
      <alignment horizontal="center" vertical="center"/>
      <protection/>
    </xf>
    <xf numFmtId="171" fontId="23" fillId="0" borderId="18" xfId="65" applyFont="1" applyBorder="1" applyAlignment="1">
      <alignment horizontal="right" vertical="center"/>
    </xf>
    <xf numFmtId="0" fontId="28" fillId="0" borderId="18" xfId="0" applyFont="1" applyBorder="1" applyAlignment="1">
      <alignment/>
    </xf>
    <xf numFmtId="4" fontId="28" fillId="33" borderId="19" xfId="0" applyNumberFormat="1" applyFont="1" applyFill="1" applyBorder="1" applyAlignment="1">
      <alignment/>
    </xf>
    <xf numFmtId="4" fontId="28" fillId="33" borderId="18" xfId="0" applyNumberFormat="1" applyFont="1" applyFill="1" applyBorder="1" applyAlignment="1">
      <alignment/>
    </xf>
    <xf numFmtId="182" fontId="28" fillId="0" borderId="18" xfId="0" applyNumberFormat="1" applyFont="1" applyBorder="1" applyAlignment="1">
      <alignment/>
    </xf>
    <xf numFmtId="182" fontId="23" fillId="0" borderId="18" xfId="0" applyNumberFormat="1" applyFont="1" applyBorder="1" applyAlignment="1">
      <alignment/>
    </xf>
    <xf numFmtId="0" fontId="24" fillId="0" borderId="12" xfId="0" applyFont="1" applyBorder="1" applyAlignment="1">
      <alignment/>
    </xf>
    <xf numFmtId="4" fontId="24" fillId="0" borderId="18" xfId="0" applyNumberFormat="1" applyFont="1" applyFill="1" applyBorder="1" applyAlignment="1">
      <alignment/>
    </xf>
    <xf numFmtId="4" fontId="24" fillId="33" borderId="18" xfId="0" applyNumberFormat="1" applyFont="1" applyFill="1" applyBorder="1" applyAlignment="1">
      <alignment/>
    </xf>
    <xf numFmtId="4" fontId="52" fillId="0" borderId="18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3" fillId="0" borderId="18" xfId="0" applyFont="1" applyBorder="1" applyAlignment="1">
      <alignment/>
    </xf>
    <xf numFmtId="4" fontId="23" fillId="0" borderId="18" xfId="0" applyNumberFormat="1" applyFont="1" applyFill="1" applyBorder="1" applyAlignment="1">
      <alignment/>
    </xf>
    <xf numFmtId="4" fontId="23" fillId="33" borderId="18" xfId="0" applyNumberFormat="1" applyFont="1" applyFill="1" applyBorder="1" applyAlignment="1">
      <alignment/>
    </xf>
    <xf numFmtId="4" fontId="53" fillId="0" borderId="18" xfId="0" applyNumberFormat="1" applyFont="1" applyFill="1" applyBorder="1" applyAlignment="1">
      <alignment/>
    </xf>
    <xf numFmtId="4" fontId="28" fillId="0" borderId="18" xfId="0" applyNumberFormat="1" applyFont="1" applyFill="1" applyBorder="1" applyAlignment="1">
      <alignment/>
    </xf>
    <xf numFmtId="4" fontId="54" fillId="0" borderId="18" xfId="0" applyNumberFormat="1" applyFont="1" applyFill="1" applyBorder="1" applyAlignment="1">
      <alignment/>
    </xf>
    <xf numFmtId="0" fontId="23" fillId="0" borderId="18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3" fillId="0" borderId="14" xfId="0" applyFont="1" applyBorder="1" applyAlignment="1">
      <alignment/>
    </xf>
    <xf numFmtId="0" fontId="24" fillId="0" borderId="18" xfId="0" applyFont="1" applyBorder="1" applyAlignment="1">
      <alignment horizontal="justify"/>
    </xf>
    <xf numFmtId="0" fontId="24" fillId="0" borderId="18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46" xfId="35"/>
    <cellStyle name="xl94" xfId="36"/>
    <cellStyle name="xl9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49">
      <selection activeCell="G27" sqref="G27"/>
    </sheetView>
  </sheetViews>
  <sheetFormatPr defaultColWidth="9.00390625" defaultRowHeight="12.75"/>
  <cols>
    <col min="1" max="1" width="48.25390625" style="0" customWidth="1"/>
    <col min="2" max="2" width="19.87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14"/>
      <c r="B2" s="18" t="s">
        <v>18</v>
      </c>
      <c r="C2" s="18"/>
      <c r="D2" s="18"/>
      <c r="E2" s="14"/>
    </row>
    <row r="3" spans="1:5" ht="15">
      <c r="A3" s="18" t="s">
        <v>19</v>
      </c>
      <c r="B3" s="18"/>
      <c r="C3" s="18"/>
      <c r="D3" s="18"/>
      <c r="E3" s="18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1" t="s">
        <v>30</v>
      </c>
      <c r="B9" s="9" t="s">
        <v>47</v>
      </c>
      <c r="C9" s="12" t="s">
        <v>45</v>
      </c>
      <c r="D9" s="9" t="s">
        <v>48</v>
      </c>
      <c r="E9" s="13" t="s">
        <v>46</v>
      </c>
      <c r="F9" s="15" t="s">
        <v>44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>
        <v>1</v>
      </c>
      <c r="B13" s="7">
        <v>2</v>
      </c>
      <c r="C13" s="7">
        <v>3</v>
      </c>
      <c r="D13" s="8">
        <v>4</v>
      </c>
      <c r="E13" s="7">
        <v>5</v>
      </c>
      <c r="F13" s="7">
        <v>6</v>
      </c>
    </row>
    <row r="14" spans="1:6" ht="15.75">
      <c r="A14" s="34" t="s">
        <v>27</v>
      </c>
      <c r="B14" s="35">
        <f>B15+B45</f>
        <v>51414167.129999995</v>
      </c>
      <c r="C14" s="36">
        <f>C15+C45</f>
        <v>308527526.73</v>
      </c>
      <c r="D14" s="35">
        <f>D15+D45</f>
        <v>25160606.55</v>
      </c>
      <c r="E14" s="37">
        <f>D14:D52/C14:C52*100</f>
        <v>8.155060527879142</v>
      </c>
      <c r="F14" s="38">
        <f>D14:D52/B14:B52*100</f>
        <v>48.937108105596195</v>
      </c>
    </row>
    <row r="15" spans="1:6" ht="15.75">
      <c r="A15" s="34" t="s">
        <v>34</v>
      </c>
      <c r="B15" s="36">
        <f>B16+B26</f>
        <v>27617556.01</v>
      </c>
      <c r="C15" s="36">
        <f>C16+C26</f>
        <v>164326826.73000002</v>
      </c>
      <c r="D15" s="36">
        <f>D16+D26</f>
        <v>21024069.8</v>
      </c>
      <c r="E15" s="37">
        <f>D15:D52/C15:C52*100</f>
        <v>12.794058169542796</v>
      </c>
      <c r="F15" s="38">
        <f>D15:D52/B15:B52*100</f>
        <v>76.12574332206451</v>
      </c>
    </row>
    <row r="16" spans="1:6" ht="15.75">
      <c r="A16" s="34" t="s">
        <v>20</v>
      </c>
      <c r="B16" s="36">
        <f>B17+B18+B19+B20+B21+B22+B25</f>
        <v>16502290.780000001</v>
      </c>
      <c r="C16" s="36">
        <f>C17+C18+C19+C20+C21+C22</f>
        <v>61612000</v>
      </c>
      <c r="D16" s="36">
        <f>D17+D18+D19+D20+D21+D22</f>
        <v>15392058.31</v>
      </c>
      <c r="E16" s="37">
        <f>D16:D52/C16:C52*100</f>
        <v>24.982240975783938</v>
      </c>
      <c r="F16" s="38">
        <f>D16:D52/B16:B52*100</f>
        <v>93.27225241149216</v>
      </c>
    </row>
    <row r="17" spans="1:6" ht="15.75">
      <c r="A17" s="39" t="s">
        <v>0</v>
      </c>
      <c r="B17" s="40">
        <v>7403781.36</v>
      </c>
      <c r="C17" s="41">
        <v>26400000</v>
      </c>
      <c r="D17" s="42">
        <v>7804971.19</v>
      </c>
      <c r="E17" s="37">
        <f>D17:D52/C17:C52*100</f>
        <v>29.56428481060606</v>
      </c>
      <c r="F17" s="38">
        <f>D17:D52/B17:B52*100</f>
        <v>105.41871525498425</v>
      </c>
    </row>
    <row r="18" spans="1:6" ht="15.75">
      <c r="A18" s="39" t="s">
        <v>15</v>
      </c>
      <c r="B18" s="40">
        <v>1162951.32</v>
      </c>
      <c r="C18" s="41">
        <v>4047000</v>
      </c>
      <c r="D18" s="42">
        <v>1310345.71</v>
      </c>
      <c r="E18" s="37">
        <f>D18:D52/C18:C52*100</f>
        <v>32.37819891277489</v>
      </c>
      <c r="F18" s="38">
        <f>D18:D52/B18:B52*100</f>
        <v>112.67416679143543</v>
      </c>
    </row>
    <row r="19" spans="1:9" ht="15.75">
      <c r="A19" s="39" t="s">
        <v>8</v>
      </c>
      <c r="B19" s="40">
        <v>0</v>
      </c>
      <c r="C19" s="41">
        <v>0</v>
      </c>
      <c r="D19" s="42">
        <v>0</v>
      </c>
      <c r="E19" s="37">
        <v>0</v>
      </c>
      <c r="F19" s="38">
        <v>0</v>
      </c>
      <c r="I19" t="s">
        <v>37</v>
      </c>
    </row>
    <row r="20" spans="1:6" ht="15.75">
      <c r="A20" s="39" t="s">
        <v>1</v>
      </c>
      <c r="B20" s="40">
        <v>236218.56</v>
      </c>
      <c r="C20" s="41">
        <v>3745000</v>
      </c>
      <c r="D20" s="42">
        <v>251491.28</v>
      </c>
      <c r="E20" s="37">
        <f>D20/C20*100</f>
        <v>6.715387983978638</v>
      </c>
      <c r="F20" s="38"/>
    </row>
    <row r="21" spans="1:6" ht="15.75">
      <c r="A21" s="43" t="s">
        <v>40</v>
      </c>
      <c r="B21" s="40">
        <v>670481.25</v>
      </c>
      <c r="C21" s="41">
        <v>7994000</v>
      </c>
      <c r="D21" s="42">
        <v>967802.8</v>
      </c>
      <c r="E21" s="37">
        <f>D21:D52/C21:C52*100</f>
        <v>12.106614961220915</v>
      </c>
      <c r="F21" s="38">
        <v>0</v>
      </c>
    </row>
    <row r="22" spans="1:6" ht="15.75">
      <c r="A22" s="44" t="s">
        <v>10</v>
      </c>
      <c r="B22" s="45">
        <f>B23+B24</f>
        <v>7028858.29</v>
      </c>
      <c r="C22" s="46">
        <f>C23+C24+C25</f>
        <v>19426000</v>
      </c>
      <c r="D22" s="47">
        <f>D23+D24+D25</f>
        <v>5057447.33</v>
      </c>
      <c r="E22" s="37">
        <f>D22:D52/C22:C52*100</f>
        <v>26.03442463708432</v>
      </c>
      <c r="F22" s="38">
        <f>D22:D52/B22:B52*100</f>
        <v>71.95261479656321</v>
      </c>
    </row>
    <row r="23" spans="1:7" ht="15.75" customHeight="1">
      <c r="A23" s="43" t="s">
        <v>16</v>
      </c>
      <c r="B23" s="40">
        <v>6618826.45</v>
      </c>
      <c r="C23" s="41">
        <v>14595000</v>
      </c>
      <c r="D23" s="42">
        <v>4845048.96</v>
      </c>
      <c r="E23" s="37">
        <f>D23:D52/C23:C52*100</f>
        <v>33.196635560123326</v>
      </c>
      <c r="F23" s="38">
        <f>D23:D52/B23:B52*100</f>
        <v>73.20102735130635</v>
      </c>
      <c r="G23" s="16"/>
    </row>
    <row r="24" spans="1:6" ht="15.75">
      <c r="A24" s="43" t="s">
        <v>17</v>
      </c>
      <c r="B24" s="40">
        <v>410031.84</v>
      </c>
      <c r="C24" s="41">
        <v>4831000</v>
      </c>
      <c r="D24" s="42">
        <v>212399.37</v>
      </c>
      <c r="E24" s="37">
        <f>D24:D52/C24:C52*100</f>
        <v>4.396592216932312</v>
      </c>
      <c r="F24" s="38">
        <f>D24:D52/B24:B52*100</f>
        <v>51.80070162356172</v>
      </c>
    </row>
    <row r="25" spans="1:6" ht="15.75">
      <c r="A25" s="43" t="s">
        <v>7</v>
      </c>
      <c r="B25" s="40">
        <v>0</v>
      </c>
      <c r="C25" s="41">
        <v>0</v>
      </c>
      <c r="D25" s="42">
        <v>-1</v>
      </c>
      <c r="E25" s="37">
        <v>0</v>
      </c>
      <c r="F25" s="38">
        <v>0</v>
      </c>
    </row>
    <row r="26" spans="1:6" ht="15.75">
      <c r="A26" s="34" t="s">
        <v>21</v>
      </c>
      <c r="B26" s="48">
        <f>B27+B33+B36+B42+B43+B44</f>
        <v>11115265.23</v>
      </c>
      <c r="C26" s="36">
        <f>C27+C33+C36+C42+C43+C44</f>
        <v>102714826.73</v>
      </c>
      <c r="D26" s="49">
        <f>D27+D33+D36+D42+D43+D44</f>
        <v>5632011.49</v>
      </c>
      <c r="E26" s="37">
        <f aca="true" t="shared" si="0" ref="E26:E39">D26:D52/C26:C52*100</f>
        <v>5.4831533764882</v>
      </c>
      <c r="F26" s="38">
        <f aca="true" t="shared" si="1" ref="F26:F43">D26:D52/B26:B52*100</f>
        <v>50.66915969579612</v>
      </c>
    </row>
    <row r="27" spans="1:8" ht="47.25">
      <c r="A27" s="50" t="s">
        <v>25</v>
      </c>
      <c r="B27" s="45">
        <f>B28+B29+B30+B31+B32</f>
        <v>5172884.84</v>
      </c>
      <c r="C27" s="46">
        <f>C28+C29+C30+C31+C32</f>
        <v>21941000</v>
      </c>
      <c r="D27" s="47">
        <f>D28+D29+D30+D31+D32</f>
        <v>4605271.16</v>
      </c>
      <c r="E27" s="37">
        <f t="shared" si="0"/>
        <v>20.989340321772026</v>
      </c>
      <c r="F27" s="38">
        <f t="shared" si="1"/>
        <v>89.02713480859164</v>
      </c>
      <c r="H27" s="17"/>
    </row>
    <row r="28" spans="1:7" ht="15.75">
      <c r="A28" s="43" t="s">
        <v>11</v>
      </c>
      <c r="B28" s="40">
        <v>798951.51</v>
      </c>
      <c r="C28" s="41">
        <v>5174000</v>
      </c>
      <c r="D28" s="42">
        <v>641297.22</v>
      </c>
      <c r="E28" s="37">
        <f t="shared" si="0"/>
        <v>12.394611905682257</v>
      </c>
      <c r="F28" s="38">
        <f t="shared" si="1"/>
        <v>80.26735189473514</v>
      </c>
      <c r="G28" s="17"/>
    </row>
    <row r="29" spans="1:6" ht="15.75">
      <c r="A29" s="43" t="s">
        <v>12</v>
      </c>
      <c r="B29" s="40">
        <v>1290085.52</v>
      </c>
      <c r="C29" s="41">
        <v>5901000</v>
      </c>
      <c r="D29" s="42">
        <v>1031334.93</v>
      </c>
      <c r="E29" s="37">
        <f t="shared" si="0"/>
        <v>17.477290798169804</v>
      </c>
      <c r="F29" s="38">
        <f t="shared" si="1"/>
        <v>79.94314438937351</v>
      </c>
    </row>
    <row r="30" spans="1:7" ht="15.75">
      <c r="A30" s="43" t="s">
        <v>2</v>
      </c>
      <c r="B30" s="40">
        <v>1250475.77</v>
      </c>
      <c r="C30" s="41">
        <v>4566000</v>
      </c>
      <c r="D30" s="42">
        <v>1103108.4</v>
      </c>
      <c r="E30" s="37">
        <f t="shared" si="0"/>
        <v>24.159185282522994</v>
      </c>
      <c r="F30" s="38">
        <f t="shared" si="1"/>
        <v>88.21509592305014</v>
      </c>
      <c r="G30" s="17"/>
    </row>
    <row r="31" spans="1:6" ht="12.75" customHeight="1">
      <c r="A31" s="43" t="s">
        <v>9</v>
      </c>
      <c r="B31" s="40">
        <v>155879.5</v>
      </c>
      <c r="C31" s="41">
        <v>300000</v>
      </c>
      <c r="D31" s="42">
        <v>59122.06</v>
      </c>
      <c r="E31" s="37">
        <f t="shared" si="0"/>
        <v>19.707353333333334</v>
      </c>
      <c r="F31" s="38">
        <v>0</v>
      </c>
    </row>
    <row r="32" spans="1:6" ht="15.75" customHeight="1">
      <c r="A32" s="43" t="s">
        <v>3</v>
      </c>
      <c r="B32" s="40">
        <v>1677492.54</v>
      </c>
      <c r="C32" s="41">
        <v>6000000</v>
      </c>
      <c r="D32" s="42">
        <v>1770408.55</v>
      </c>
      <c r="E32" s="37">
        <f t="shared" si="0"/>
        <v>29.50680916666667</v>
      </c>
      <c r="F32" s="38">
        <f t="shared" si="1"/>
        <v>105.53898200942223</v>
      </c>
    </row>
    <row r="33" spans="1:6" ht="27" customHeight="1">
      <c r="A33" s="50" t="s">
        <v>26</v>
      </c>
      <c r="B33" s="45">
        <f>B34+B35</f>
        <v>87299.35</v>
      </c>
      <c r="C33" s="46">
        <f>C34+C35</f>
        <v>156834.58000000002</v>
      </c>
      <c r="D33" s="47">
        <f>D34+D35</f>
        <v>116124.28</v>
      </c>
      <c r="E33" s="37">
        <f t="shared" si="0"/>
        <v>74.04252302011456</v>
      </c>
      <c r="F33" s="38">
        <f t="shared" si="1"/>
        <v>133.01849326484103</v>
      </c>
    </row>
    <row r="34" spans="1:9" ht="31.5" customHeight="1">
      <c r="A34" s="51" t="s">
        <v>43</v>
      </c>
      <c r="B34" s="40">
        <v>26750.99</v>
      </c>
      <c r="C34" s="41">
        <v>50000</v>
      </c>
      <c r="D34" s="42">
        <v>47775.98</v>
      </c>
      <c r="E34" s="37">
        <f t="shared" si="0"/>
        <v>95.55196000000001</v>
      </c>
      <c r="F34" s="38">
        <f t="shared" si="1"/>
        <v>178.59518470157553</v>
      </c>
      <c r="I34" t="s">
        <v>37</v>
      </c>
    </row>
    <row r="35" spans="1:6" ht="24.75" customHeight="1">
      <c r="A35" s="43" t="s">
        <v>13</v>
      </c>
      <c r="B35" s="40">
        <v>60548.36</v>
      </c>
      <c r="C35" s="41">
        <v>106834.58</v>
      </c>
      <c r="D35" s="42">
        <v>68348.3</v>
      </c>
      <c r="E35" s="37">
        <f t="shared" si="0"/>
        <v>63.97582131178875</v>
      </c>
      <c r="F35" s="38">
        <f t="shared" si="1"/>
        <v>112.88216559457598</v>
      </c>
    </row>
    <row r="36" spans="1:6" ht="31.5">
      <c r="A36" s="50" t="s">
        <v>29</v>
      </c>
      <c r="B36" s="45">
        <f>B37+B38+B39+B40+B41</f>
        <v>5829682.95</v>
      </c>
      <c r="C36" s="46">
        <f>C37+C38+C39+C40+C41</f>
        <v>80416992.15</v>
      </c>
      <c r="D36" s="47">
        <f>D37+D38+D39+D40+D41</f>
        <v>821329.9199999999</v>
      </c>
      <c r="E36" s="37">
        <f t="shared" si="0"/>
        <v>1.021338771870492</v>
      </c>
      <c r="F36" s="38">
        <f t="shared" si="1"/>
        <v>14.0887579486634</v>
      </c>
    </row>
    <row r="37" spans="1:6" ht="15.75">
      <c r="A37" s="43" t="s">
        <v>4</v>
      </c>
      <c r="B37" s="40">
        <v>2469011.97</v>
      </c>
      <c r="C37" s="41">
        <v>65200000</v>
      </c>
      <c r="D37" s="42">
        <v>648641.11</v>
      </c>
      <c r="E37" s="37">
        <f t="shared" si="0"/>
        <v>0.9948483282208589</v>
      </c>
      <c r="F37" s="38">
        <f t="shared" si="1"/>
        <v>26.271282516301447</v>
      </c>
    </row>
    <row r="38" spans="1:6" s="10" customFormat="1" ht="15.75">
      <c r="A38" s="43" t="s">
        <v>36</v>
      </c>
      <c r="B38" s="40">
        <v>3317288.59</v>
      </c>
      <c r="C38" s="41">
        <v>6412000</v>
      </c>
      <c r="D38" s="42">
        <v>126049.72</v>
      </c>
      <c r="E38" s="37">
        <f t="shared" si="0"/>
        <v>1.965840923268871</v>
      </c>
      <c r="F38" s="38">
        <v>0</v>
      </c>
    </row>
    <row r="39" spans="1:7" s="10" customFormat="1" ht="31.5">
      <c r="A39" s="51" t="s">
        <v>35</v>
      </c>
      <c r="B39" s="40">
        <v>0</v>
      </c>
      <c r="C39" s="41">
        <v>8654992.15</v>
      </c>
      <c r="D39" s="42">
        <v>0</v>
      </c>
      <c r="E39" s="37">
        <f t="shared" si="0"/>
        <v>0</v>
      </c>
      <c r="F39" s="38">
        <v>0</v>
      </c>
      <c r="G39" s="10" t="s">
        <v>37</v>
      </c>
    </row>
    <row r="40" spans="1:6" s="10" customFormat="1" ht="15.75">
      <c r="A40" s="51" t="s">
        <v>41</v>
      </c>
      <c r="B40" s="40">
        <v>43382.39</v>
      </c>
      <c r="C40" s="41">
        <v>150000</v>
      </c>
      <c r="D40" s="42">
        <v>46639.09</v>
      </c>
      <c r="E40" s="37">
        <f>D40/C40*100</f>
        <v>31.092726666666664</v>
      </c>
      <c r="F40" s="38">
        <v>0</v>
      </c>
    </row>
    <row r="41" spans="1:6" s="10" customFormat="1" ht="15.75">
      <c r="A41" s="43" t="s">
        <v>32</v>
      </c>
      <c r="B41" s="40">
        <v>0</v>
      </c>
      <c r="C41" s="41">
        <v>0</v>
      </c>
      <c r="D41" s="42">
        <v>0</v>
      </c>
      <c r="E41" s="37">
        <v>0</v>
      </c>
      <c r="F41" s="38">
        <v>0</v>
      </c>
    </row>
    <row r="42" spans="1:6" s="10" customFormat="1" ht="15.75">
      <c r="A42" s="44" t="s">
        <v>5</v>
      </c>
      <c r="B42" s="45">
        <v>0</v>
      </c>
      <c r="C42" s="46">
        <v>0</v>
      </c>
      <c r="D42" s="47">
        <v>0</v>
      </c>
      <c r="E42" s="37">
        <v>0</v>
      </c>
      <c r="F42" s="38">
        <v>0</v>
      </c>
    </row>
    <row r="43" spans="1:8" s="10" customFormat="1" ht="15.75">
      <c r="A43" s="52" t="s">
        <v>14</v>
      </c>
      <c r="B43" s="45">
        <v>25398.09</v>
      </c>
      <c r="C43" s="46">
        <v>200000</v>
      </c>
      <c r="D43" s="47">
        <v>89661.34</v>
      </c>
      <c r="E43" s="37">
        <f>D43:D69/C43:C69*100</f>
        <v>44.83067</v>
      </c>
      <c r="F43" s="38">
        <f t="shared" si="1"/>
        <v>353.023947863796</v>
      </c>
      <c r="H43" s="10" t="s">
        <v>37</v>
      </c>
    </row>
    <row r="44" spans="1:6" ht="15.75">
      <c r="A44" s="44" t="s">
        <v>6</v>
      </c>
      <c r="B44" s="45">
        <v>0</v>
      </c>
      <c r="C44" s="46">
        <v>0</v>
      </c>
      <c r="D44" s="47">
        <v>-375.21</v>
      </c>
      <c r="E44" s="37">
        <v>0</v>
      </c>
      <c r="F44" s="38">
        <v>0</v>
      </c>
    </row>
    <row r="45" spans="1:6" ht="15.75">
      <c r="A45" s="34" t="s">
        <v>22</v>
      </c>
      <c r="B45" s="36">
        <f>B46+B47+B48+B49+B50+B51+B52</f>
        <v>23796611.119999997</v>
      </c>
      <c r="C45" s="36">
        <f>C46+C47+C48+C49+C50+C51+C52</f>
        <v>144200700</v>
      </c>
      <c r="D45" s="48">
        <f>D46+D47+D48+D49+D50+D51+D52</f>
        <v>4136536.75</v>
      </c>
      <c r="E45" s="37">
        <f aca="true" t="shared" si="2" ref="E45:E50">D45:D71/C45:C71*100</f>
        <v>2.8685968584063737</v>
      </c>
      <c r="F45" s="38">
        <v>0</v>
      </c>
    </row>
    <row r="46" spans="1:6" ht="15.75">
      <c r="A46" s="43" t="s">
        <v>28</v>
      </c>
      <c r="B46" s="41">
        <v>8447840</v>
      </c>
      <c r="C46" s="40">
        <v>4558000</v>
      </c>
      <c r="D46" s="40">
        <v>1900000</v>
      </c>
      <c r="E46" s="37">
        <f t="shared" si="2"/>
        <v>41.68494953927161</v>
      </c>
      <c r="F46" s="38">
        <v>0</v>
      </c>
    </row>
    <row r="47" spans="1:10" ht="15.75">
      <c r="A47" s="43" t="s">
        <v>23</v>
      </c>
      <c r="B47" s="41">
        <v>15997617.9</v>
      </c>
      <c r="C47" s="40">
        <v>107261200</v>
      </c>
      <c r="D47" s="40"/>
      <c r="E47" s="37">
        <f t="shared" si="2"/>
        <v>0</v>
      </c>
      <c r="F47" s="38">
        <v>0</v>
      </c>
      <c r="J47" t="s">
        <v>42</v>
      </c>
    </row>
    <row r="48" spans="1:6" ht="15.75">
      <c r="A48" s="43" t="s">
        <v>38</v>
      </c>
      <c r="B48" s="41">
        <v>6932561.15</v>
      </c>
      <c r="C48" s="40">
        <v>18052500</v>
      </c>
      <c r="D48" s="40">
        <v>2132036.75</v>
      </c>
      <c r="E48" s="37">
        <f t="shared" si="2"/>
        <v>11.810202188062595</v>
      </c>
      <c r="F48" s="38"/>
    </row>
    <row r="49" spans="1:6" ht="15.75">
      <c r="A49" s="43" t="s">
        <v>24</v>
      </c>
      <c r="B49" s="41">
        <v>0</v>
      </c>
      <c r="C49" s="40">
        <v>14198000</v>
      </c>
      <c r="D49" s="40">
        <v>104500</v>
      </c>
      <c r="E49" s="37">
        <f t="shared" si="2"/>
        <v>0.7360191576278349</v>
      </c>
      <c r="F49" s="38">
        <v>0</v>
      </c>
    </row>
    <row r="50" spans="1:6" ht="31.5">
      <c r="A50" s="53" t="s">
        <v>39</v>
      </c>
      <c r="B50" s="41">
        <v>500000</v>
      </c>
      <c r="C50" s="45">
        <v>131000</v>
      </c>
      <c r="D50" s="40">
        <v>0</v>
      </c>
      <c r="E50" s="37">
        <f t="shared" si="2"/>
        <v>0</v>
      </c>
      <c r="F50" s="38"/>
    </row>
    <row r="51" spans="1:6" ht="31.5">
      <c r="A51" s="54" t="s">
        <v>31</v>
      </c>
      <c r="B51" s="41">
        <v>310000</v>
      </c>
      <c r="C51" s="45">
        <v>0</v>
      </c>
      <c r="D51" s="40">
        <v>0</v>
      </c>
      <c r="E51" s="37">
        <v>0</v>
      </c>
      <c r="F51" s="38">
        <v>0</v>
      </c>
    </row>
    <row r="52" spans="1:6" ht="15.75">
      <c r="A52" s="55" t="s">
        <v>33</v>
      </c>
      <c r="B52" s="41">
        <v>-8391407.93</v>
      </c>
      <c r="C52" s="45">
        <v>0</v>
      </c>
      <c r="D52" s="40">
        <v>0</v>
      </c>
      <c r="E52" s="37">
        <v>0</v>
      </c>
      <c r="F52" s="38">
        <v>0</v>
      </c>
    </row>
    <row r="53" spans="1:6" ht="15.75">
      <c r="A53" s="19" t="s">
        <v>49</v>
      </c>
      <c r="B53" s="29">
        <f>B58+B54+B55+B56+B57+B59+B60+B61+B62+B63</f>
        <v>63161471.669999994</v>
      </c>
      <c r="C53" s="21">
        <f>C54+C55+C56+C57+C58+C59+C60+C61+C62+C63</f>
        <v>389692771.64</v>
      </c>
      <c r="D53" s="20">
        <f>D54+D55+D56+D57+D58+D59+D60+D61+D62+D63</f>
        <v>51024892.42</v>
      </c>
      <c r="E53" s="22">
        <f>D53/C53*100</f>
        <v>13.093620444963511</v>
      </c>
      <c r="F53" s="22">
        <f>D53/B53*100</f>
        <v>80.78483776722298</v>
      </c>
    </row>
    <row r="54" spans="1:6" ht="15.75">
      <c r="A54" s="23" t="s">
        <v>50</v>
      </c>
      <c r="B54" s="30">
        <v>10879299.61</v>
      </c>
      <c r="C54" s="24">
        <v>34785117.15</v>
      </c>
      <c r="D54" s="24">
        <v>9340214.26</v>
      </c>
      <c r="E54" s="25">
        <v>19.2</v>
      </c>
      <c r="F54" s="25">
        <v>96</v>
      </c>
    </row>
    <row r="55" spans="1:6" ht="31.5">
      <c r="A55" s="23" t="s">
        <v>51</v>
      </c>
      <c r="B55" s="30">
        <v>4342906</v>
      </c>
      <c r="C55" s="24">
        <v>600000</v>
      </c>
      <c r="D55" s="24">
        <v>50000</v>
      </c>
      <c r="E55" s="25">
        <v>8.3</v>
      </c>
      <c r="F55" s="25">
        <v>1.2</v>
      </c>
    </row>
    <row r="56" spans="1:6" ht="15.75">
      <c r="A56" s="23" t="s">
        <v>52</v>
      </c>
      <c r="B56" s="31">
        <v>2078545.27</v>
      </c>
      <c r="C56" s="24">
        <v>46223625</v>
      </c>
      <c r="D56" s="24">
        <v>1428325.59</v>
      </c>
      <c r="E56" s="25">
        <v>3.1</v>
      </c>
      <c r="F56" s="25">
        <v>68.7</v>
      </c>
    </row>
    <row r="57" spans="1:6" ht="15.75">
      <c r="A57" s="23" t="s">
        <v>53</v>
      </c>
      <c r="B57" s="30">
        <v>35489638.1</v>
      </c>
      <c r="C57" s="24">
        <v>272903579.49</v>
      </c>
      <c r="D57" s="24">
        <v>32972629.45</v>
      </c>
      <c r="E57" s="25">
        <v>12.1</v>
      </c>
      <c r="F57" s="25">
        <v>92.9</v>
      </c>
    </row>
    <row r="58" spans="1:6" ht="15.75">
      <c r="A58" s="23" t="s">
        <v>54</v>
      </c>
      <c r="B58" s="30">
        <v>182554.82</v>
      </c>
      <c r="C58" s="24">
        <v>210000</v>
      </c>
      <c r="D58" s="24">
        <v>175162.91</v>
      </c>
      <c r="E58" s="25">
        <v>83.4</v>
      </c>
      <c r="F58" s="25">
        <v>96</v>
      </c>
    </row>
    <row r="59" spans="1:6" ht="15.75">
      <c r="A59" s="23" t="s">
        <v>55</v>
      </c>
      <c r="B59" s="30">
        <v>27815</v>
      </c>
      <c r="C59" s="24">
        <v>300000</v>
      </c>
      <c r="D59" s="24">
        <v>71480</v>
      </c>
      <c r="E59" s="25">
        <v>23.8</v>
      </c>
      <c r="F59" s="25" t="s">
        <v>56</v>
      </c>
    </row>
    <row r="60" spans="1:6" ht="31.5">
      <c r="A60" s="23" t="s">
        <v>57</v>
      </c>
      <c r="B60" s="30">
        <v>7949648.4</v>
      </c>
      <c r="C60" s="24">
        <v>30807800</v>
      </c>
      <c r="D60" s="24">
        <v>6059503.48</v>
      </c>
      <c r="E60" s="25">
        <v>19.7</v>
      </c>
      <c r="F60" s="25">
        <v>76.2</v>
      </c>
    </row>
    <row r="61" spans="1:6" ht="15.75">
      <c r="A61" s="23" t="s">
        <v>58</v>
      </c>
      <c r="B61" s="30">
        <v>550204.36</v>
      </c>
      <c r="C61" s="24">
        <v>1918329</v>
      </c>
      <c r="D61" s="24">
        <v>673898.21</v>
      </c>
      <c r="E61" s="25">
        <v>35.1</v>
      </c>
      <c r="F61" s="25">
        <v>122.5</v>
      </c>
    </row>
    <row r="62" spans="1:6" ht="15.75">
      <c r="A62" s="23" t="s">
        <v>59</v>
      </c>
      <c r="B62" s="32">
        <v>1656250</v>
      </c>
      <c r="C62" s="24">
        <v>1000000</v>
      </c>
      <c r="D62" s="24">
        <v>250000</v>
      </c>
      <c r="E62" s="25">
        <v>25</v>
      </c>
      <c r="F62" s="25">
        <v>15.1</v>
      </c>
    </row>
    <row r="63" spans="1:6" ht="31.5">
      <c r="A63" s="23" t="s">
        <v>60</v>
      </c>
      <c r="B63" s="30">
        <v>4610.11</v>
      </c>
      <c r="C63" s="24">
        <v>944321</v>
      </c>
      <c r="D63" s="24">
        <v>3678.52</v>
      </c>
      <c r="E63" s="25">
        <v>0.4</v>
      </c>
      <c r="F63" s="25">
        <v>79.8</v>
      </c>
    </row>
    <row r="64" spans="1:6" ht="15.75">
      <c r="A64" s="26" t="s">
        <v>61</v>
      </c>
      <c r="B64" s="33">
        <v>-11747304.54</v>
      </c>
      <c r="C64" s="28">
        <f>C14-C53</f>
        <v>-81165244.90999997</v>
      </c>
      <c r="D64" s="27">
        <f>D14-D53</f>
        <v>-25864285.87</v>
      </c>
      <c r="E64" s="25">
        <v>31.9</v>
      </c>
      <c r="F64" s="25" t="s">
        <v>56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2022-05-11T06:11:21Z</cp:lastPrinted>
  <dcterms:created xsi:type="dcterms:W3CDTF">2010-11-16T06:41:35Z</dcterms:created>
  <dcterms:modified xsi:type="dcterms:W3CDTF">2022-05-11T06:29:54Z</dcterms:modified>
  <cp:category/>
  <cp:version/>
  <cp:contentType/>
  <cp:contentStatus/>
</cp:coreProperties>
</file>