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0" windowWidth="1494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<sst xmlns="http://schemas.openxmlformats.org/spreadsheetml/2006/main" count="64" uniqueCount="60">
  <si>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</si>
  <si>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</si>
  <si>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</si>
  <si>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</si>
  <si>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</si>
  <si>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</si>
  <si>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</si>
  <si>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</si>
  <si>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</si>
  <si>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</si>
  <si>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</si>
  <si>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</si>
  <si>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</si>
  <si>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</si>
  <si>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</si>
  <si>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</si>
  <si>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</si>
  <si>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</si>
  <si>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</si>
  <si>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</si>
  <si>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</si>
  <si>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</si>
  <si>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</si>
  <si>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</si>
  <si>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</si>
  <si>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</si>
  <si>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</si>
  <si>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</si>
  <si>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</si>
  <si>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</si>
  <si>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</si>
  <si>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</si>
  <si>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</si>
  <si>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</si>
  <si>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</si>
  <si>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</si>
  <si>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</si>
  <si>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</si>
  <si>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</si>
  <si>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</si>
  <si>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</si>
  <si>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% выполнения к факту 2021 года</t>
  </si>
  <si>
    <t>План на 2022г.</t>
  </si>
  <si>
    <t>% выполнения к плану 2022 г.</t>
  </si>
  <si>
    <t>Исполнено на 01.06.2022</t>
  </si>
  <si>
    <t>Исполнено на 01.06.2021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</si>
  <si>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</si>
  <si>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</si>
  <si>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</si>
  <si>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</si>
  <si>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</si>
  <si>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</si>
  <si>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</si>
  <si>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св200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</si>
  <si>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</si>
  <si>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</si>
  <si>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</si>
  <si>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</si>
  <si>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</si>
  <si>
    <t>Иные межбюджетные трансферты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</si>
</sst>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/>
      <protection/>
    </xf>
    <xf numFmtId="4" fontId="33" fillId="0" borderId="2">
      <alignment horizontal="right" shrinkToFit="1"/>
      <protection/>
    </xf>
    <xf numFmtId="4" fontId="33" fillId="0" borderId="2">
      <alignment horizontal="right"/>
      <protection/>
    </xf>
    <xf numFmtId="4" fontId="33" fillId="0" borderId="1">
      <alignment horizontal="right" shrinkToFit="1"/>
      <protection/>
    </xf>
    <xf numFmtId="4" fontId="33" fillId="0" borderId="1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0" fontId="5" fillId="33" borderId="20" xfId="0" applyFont="1" applyFill="1" applyBorder="1" applyAlignment="1">
      <alignment/>
    </xf>
    <xf numFmtId="4" fontId="5" fillId="33" borderId="18" xfId="0" applyNumberFormat="1" applyFont="1" applyFill="1" applyBorder="1" applyAlignment="1">
      <alignment horizontal="right"/>
    </xf>
    <xf numFmtId="171" fontId="5" fillId="33" borderId="18" xfId="65" applyFont="1" applyFill="1" applyBorder="1" applyAlignment="1">
      <alignment/>
    </xf>
    <xf numFmtId="181" fontId="5" fillId="33" borderId="18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wrapText="1"/>
    </xf>
    <xf numFmtId="4" fontId="51" fillId="0" borderId="2" xfId="35" applyNumberFormat="1" applyFont="1" applyProtection="1">
      <alignment horizontal="right"/>
      <protection/>
    </xf>
    <xf numFmtId="182" fontId="6" fillId="33" borderId="18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4" fontId="52" fillId="0" borderId="2" xfId="34" applyNumberFormat="1" applyFont="1" applyProtection="1">
      <alignment horizontal="right" shrinkToFit="1"/>
      <protection/>
    </xf>
    <xf numFmtId="171" fontId="5" fillId="33" borderId="18" xfId="65" applyFont="1" applyFill="1" applyBorder="1" applyAlignment="1">
      <alignment horizontal="right" vertical="center"/>
    </xf>
    <xf numFmtId="171" fontId="7" fillId="33" borderId="18" xfId="65" applyFont="1" applyFill="1" applyBorder="1" applyAlignment="1">
      <alignment horizontal="right" vertical="center"/>
    </xf>
    <xf numFmtId="4" fontId="8" fillId="33" borderId="19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/>
    </xf>
    <xf numFmtId="182" fontId="8" fillId="0" borderId="18" xfId="0" applyNumberFormat="1" applyFont="1" applyBorder="1" applyAlignment="1">
      <alignment/>
    </xf>
    <xf numFmtId="4" fontId="51" fillId="0" borderId="1" xfId="36" applyNumberFormat="1" applyFont="1" applyProtection="1">
      <alignment horizontal="right" shrinkToFit="1"/>
      <protection/>
    </xf>
    <xf numFmtId="182" fontId="5" fillId="0" borderId="18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46" xfId="35"/>
    <cellStyle name="xl94" xfId="36"/>
    <cellStyle name="xl9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46">
      <selection activeCell="G43" sqref="G43"/>
    </sheetView>
  </sheetViews>
  <sheetFormatPr defaultColWidth="9.00390625" defaultRowHeight="12.75"/>
  <cols>
    <col min="1" max="1" width="48.25390625" style="0" customWidth="1"/>
    <col min="2" max="2" width="19.87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20"/>
      <c r="B2" s="44" t="s">
        <v>18</v>
      </c>
      <c r="C2" s="44"/>
      <c r="D2" s="44"/>
      <c r="E2" s="20"/>
    </row>
    <row r="3" spans="1:5" ht="15">
      <c r="A3" s="44" t="s">
        <v>19</v>
      </c>
      <c r="B3" s="44"/>
      <c r="C3" s="44"/>
      <c r="D3" s="44"/>
      <c r="E3" s="44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29</v>
      </c>
      <c r="B9" s="10" t="s">
        <v>45</v>
      </c>
      <c r="C9" s="17" t="s">
        <v>42</v>
      </c>
      <c r="D9" s="10" t="s">
        <v>44</v>
      </c>
      <c r="E9" s="18" t="s">
        <v>43</v>
      </c>
      <c r="F9" s="23" t="s">
        <v>41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.75">
      <c r="A14" s="19" t="s">
        <v>26</v>
      </c>
      <c r="B14" s="37">
        <f>B15+B45</f>
        <v>56762928.230000004</v>
      </c>
      <c r="C14" s="38">
        <f>C15+C45</f>
        <v>301383726.73</v>
      </c>
      <c r="D14" s="37">
        <f>D15+D45</f>
        <v>30737399.57</v>
      </c>
      <c r="E14" s="39">
        <f>D14:D50/C14:C50*100</f>
        <v>10.198758872451215</v>
      </c>
      <c r="F14" s="41">
        <f>D14:D50/B14:B50*100</f>
        <v>54.15048259218391</v>
      </c>
    </row>
    <row r="15" spans="1:6" ht="15.75">
      <c r="A15" s="19" t="s">
        <v>33</v>
      </c>
      <c r="B15" s="38">
        <f>B16+B26</f>
        <v>31372696.79</v>
      </c>
      <c r="C15" s="38">
        <f>C16+C26</f>
        <v>156683026.73000002</v>
      </c>
      <c r="D15" s="38">
        <f>D16+D26</f>
        <v>25956342.36</v>
      </c>
      <c r="E15" s="39">
        <f>D15:D50/C15:C50*100</f>
        <v>16.566148166596626</v>
      </c>
      <c r="F15" s="41">
        <f>D15:D50/B15:B50*100</f>
        <v>82.73545157352729</v>
      </c>
    </row>
    <row r="16" spans="1:6" ht="15.75">
      <c r="A16" s="19" t="s">
        <v>20</v>
      </c>
      <c r="B16" s="38">
        <f>B17+B18+B19+B20+B21+B22+B25</f>
        <v>19217364.48</v>
      </c>
      <c r="C16" s="38">
        <f>C17+C18+C19+C20+C21+C22</f>
        <v>61612000</v>
      </c>
      <c r="D16" s="38">
        <f>D17+D18+D19+D20+D21+D22</f>
        <v>18888156.46</v>
      </c>
      <c r="E16" s="39">
        <f>D16:D50/C16:C50*100</f>
        <v>30.656619587093424</v>
      </c>
      <c r="F16" s="41">
        <f>D16:D50/B16:B50*100</f>
        <v>98.28692420158542</v>
      </c>
    </row>
    <row r="17" spans="1:6" ht="15.75">
      <c r="A17" s="1" t="s">
        <v>0</v>
      </c>
      <c r="B17" s="42">
        <v>8837439.03</v>
      </c>
      <c r="C17" s="42">
        <v>26400000</v>
      </c>
      <c r="D17" s="42">
        <v>10086223.12</v>
      </c>
      <c r="E17" s="39">
        <f>D17:D50/C17:C50*100</f>
        <v>38.205390606060604</v>
      </c>
      <c r="F17" s="41">
        <f>D17:D50/B17:B50*100</f>
        <v>114.13061052824034</v>
      </c>
    </row>
    <row r="18" spans="1:6" ht="15.75">
      <c r="A18" s="1" t="s">
        <v>15</v>
      </c>
      <c r="B18" s="42">
        <v>1472151.71</v>
      </c>
      <c r="C18" s="42">
        <v>4047000</v>
      </c>
      <c r="D18" s="42">
        <v>1808116.51</v>
      </c>
      <c r="E18" s="39">
        <f>D18:D50/C18:C50*100</f>
        <v>44.67794687422783</v>
      </c>
      <c r="F18" s="41">
        <f>D18:D50/B18:B50*100</f>
        <v>122.82134359644226</v>
      </c>
    </row>
    <row r="19" spans="1:9" ht="15.75">
      <c r="A19" s="1" t="s">
        <v>8</v>
      </c>
      <c r="B19" s="42">
        <v>0</v>
      </c>
      <c r="C19" s="42">
        <v>0</v>
      </c>
      <c r="D19" s="42">
        <v>0</v>
      </c>
      <c r="E19" s="39">
        <v>0</v>
      </c>
      <c r="F19" s="41">
        <v>0</v>
      </c>
      <c r="I19" t="s">
        <v>36</v>
      </c>
    </row>
    <row r="20" spans="1:6" ht="15.75">
      <c r="A20" s="1" t="s">
        <v>1</v>
      </c>
      <c r="B20" s="42">
        <v>244083.47</v>
      </c>
      <c r="C20" s="42">
        <v>3745000</v>
      </c>
      <c r="D20" s="42">
        <v>284747.74</v>
      </c>
      <c r="E20" s="39">
        <f>D20/C20*100</f>
        <v>7.603410947930573</v>
      </c>
      <c r="F20" s="41">
        <v>116.7</v>
      </c>
    </row>
    <row r="21" spans="1:6" ht="15.75">
      <c r="A21" s="7" t="s">
        <v>37</v>
      </c>
      <c r="B21" s="42">
        <v>807845.47</v>
      </c>
      <c r="C21" s="42">
        <v>7994000</v>
      </c>
      <c r="D21" s="42">
        <v>1058410.81</v>
      </c>
      <c r="E21" s="39">
        <f>D21:D50/C21:C50*100</f>
        <v>13.24006517388041</v>
      </c>
      <c r="F21" s="41">
        <v>131</v>
      </c>
    </row>
    <row r="22" spans="1:6" ht="15.75">
      <c r="A22" s="11" t="s">
        <v>10</v>
      </c>
      <c r="B22" s="43">
        <f>B23+B24</f>
        <v>7855844.8</v>
      </c>
      <c r="C22" s="43">
        <f>C23+C24+C25</f>
        <v>19426000</v>
      </c>
      <c r="D22" s="43">
        <f>D23+D24+D25</f>
        <v>5650658.28</v>
      </c>
      <c r="E22" s="39">
        <f>D22:D50/C22:C50*100</f>
        <v>29.088120457119327</v>
      </c>
      <c r="F22" s="41">
        <f>D22:D50/B22:B50*100</f>
        <v>71.92935227029945</v>
      </c>
    </row>
    <row r="23" spans="1:7" ht="15.75" customHeight="1">
      <c r="A23" s="15" t="s">
        <v>16</v>
      </c>
      <c r="B23" s="42">
        <v>7432155.45</v>
      </c>
      <c r="C23" s="42">
        <v>14595000</v>
      </c>
      <c r="D23" s="42">
        <v>5424779.96</v>
      </c>
      <c r="E23" s="39">
        <f>D23:D50/C23:C50*100</f>
        <v>37.168756149366224</v>
      </c>
      <c r="F23" s="41">
        <f>D23:D50/B23:B50*100</f>
        <v>72.99066867607029</v>
      </c>
      <c r="G23" s="24"/>
    </row>
    <row r="24" spans="1:6" ht="15.75">
      <c r="A24" s="15" t="s">
        <v>17</v>
      </c>
      <c r="B24" s="42">
        <v>423689.35</v>
      </c>
      <c r="C24" s="42">
        <v>4831000</v>
      </c>
      <c r="D24" s="42">
        <v>225879.32</v>
      </c>
      <c r="E24" s="39">
        <f>D24:D50/C24:C50*100</f>
        <v>4.6756224384185465</v>
      </c>
      <c r="F24" s="41">
        <f>D24:D50/B24:B50*100</f>
        <v>53.312484724952384</v>
      </c>
    </row>
    <row r="25" spans="1:6" ht="15.75">
      <c r="A25" s="7" t="s">
        <v>7</v>
      </c>
      <c r="B25" s="42">
        <v>0</v>
      </c>
      <c r="C25" s="42">
        <v>0</v>
      </c>
      <c r="D25" s="42">
        <v>-1</v>
      </c>
      <c r="E25" s="39">
        <v>0</v>
      </c>
      <c r="F25" s="41">
        <v>0</v>
      </c>
    </row>
    <row r="26" spans="1:6" ht="15.75">
      <c r="A26" s="19" t="s">
        <v>21</v>
      </c>
      <c r="B26" s="38">
        <f>B27+B33+B36+B42+B43+B44</f>
        <v>12155332.309999999</v>
      </c>
      <c r="C26" s="38">
        <f>C27+C33+C36+C42+C43+C44</f>
        <v>95071026.73</v>
      </c>
      <c r="D26" s="38">
        <f>D27+D33+D36+D42+D43+D44</f>
        <v>7068185.8999999985</v>
      </c>
      <c r="E26" s="39">
        <f>D26:D50/C26:C50*100</f>
        <v>7.4346371792886154</v>
      </c>
      <c r="F26" s="41">
        <f>D26:D50/B26:B50*100</f>
        <v>58.14884957266956</v>
      </c>
    </row>
    <row r="27" spans="1:10" ht="39">
      <c r="A27" s="12" t="s">
        <v>24</v>
      </c>
      <c r="B27" s="43">
        <f>B28+B29+B30+B31+B32</f>
        <v>6003078.93</v>
      </c>
      <c r="C27" s="43">
        <f>C28+C29+C30+C31+C32</f>
        <v>21941000</v>
      </c>
      <c r="D27" s="43">
        <f>D28+D29+D30+D31+D32</f>
        <v>5611969.539999999</v>
      </c>
      <c r="E27" s="39">
        <f>D27:D51/C27:C51*100</f>
        <v>25.577546784558585</v>
      </c>
      <c r="F27" s="41">
        <f>D27:D51/B27:B51*100</f>
        <v>93.48485344669622</v>
      </c>
      <c r="H27" s="25"/>
      <c r="J27" t="s">
        <v>36</v>
      </c>
    </row>
    <row r="28" spans="1:7" ht="15.75">
      <c r="A28" s="7" t="s">
        <v>11</v>
      </c>
      <c r="B28" s="42">
        <v>887336.36</v>
      </c>
      <c r="C28" s="42">
        <v>5174000</v>
      </c>
      <c r="D28" s="42">
        <v>651075.7</v>
      </c>
      <c r="E28" s="39">
        <f>D28:D52/C28:C52*100</f>
        <v>12.583604561267878</v>
      </c>
      <c r="F28" s="41">
        <f>D28:D52/B28:B52*100</f>
        <v>73.3741712105655</v>
      </c>
      <c r="G28" s="25"/>
    </row>
    <row r="29" spans="1:6" ht="15.75">
      <c r="A29" s="7" t="s">
        <v>12</v>
      </c>
      <c r="B29" s="42">
        <v>1297686</v>
      </c>
      <c r="C29" s="42">
        <v>5901000</v>
      </c>
      <c r="D29" s="42">
        <v>1041551.26</v>
      </c>
      <c r="E29" s="39">
        <f>D29:D53/C29:C53*100</f>
        <v>17.650419589900018</v>
      </c>
      <c r="F29" s="41">
        <f>D29:D53/B29:B53*100</f>
        <v>80.26219439833673</v>
      </c>
    </row>
    <row r="30" spans="1:7" ht="15.75">
      <c r="A30" s="7" t="s">
        <v>2</v>
      </c>
      <c r="B30" s="42">
        <v>1571901.04</v>
      </c>
      <c r="C30" s="42">
        <v>4566000</v>
      </c>
      <c r="D30" s="42">
        <v>1379155.3</v>
      </c>
      <c r="E30" s="39">
        <f>D30:D54/C30:C54*100</f>
        <v>30.204890494962772</v>
      </c>
      <c r="F30" s="41">
        <f>D30:D54/B30:B54*100</f>
        <v>87.73804870057215</v>
      </c>
      <c r="G30" s="25"/>
    </row>
    <row r="31" spans="1:6" ht="12.75" customHeight="1">
      <c r="A31" s="7" t="s">
        <v>9</v>
      </c>
      <c r="B31" s="42">
        <v>155879.5</v>
      </c>
      <c r="C31" s="42">
        <v>300000</v>
      </c>
      <c r="D31" s="42">
        <v>75793.3</v>
      </c>
      <c r="E31" s="39">
        <f>D31:D55/C31:C55*100</f>
        <v>25.264433333333336</v>
      </c>
      <c r="F31" s="41">
        <v>48.6</v>
      </c>
    </row>
    <row r="32" spans="1:6" ht="15.75" customHeight="1">
      <c r="A32" s="7" t="s">
        <v>3</v>
      </c>
      <c r="B32" s="42">
        <v>2090276.03</v>
      </c>
      <c r="C32" s="42">
        <v>6000000</v>
      </c>
      <c r="D32" s="42">
        <v>2464393.98</v>
      </c>
      <c r="E32" s="39">
        <f>D32:D56/C32:C56*100</f>
        <v>41.073232999999995</v>
      </c>
      <c r="F32" s="41">
        <f>D32:D56/B32:B56*100</f>
        <v>117.89801656004255</v>
      </c>
    </row>
    <row r="33" spans="1:6" ht="27" customHeight="1">
      <c r="A33" s="12" t="s">
        <v>25</v>
      </c>
      <c r="B33" s="43">
        <f>B34+B35</f>
        <v>94296.6</v>
      </c>
      <c r="C33" s="43">
        <f>C34+C35</f>
        <v>156834.58000000002</v>
      </c>
      <c r="D33" s="43">
        <f>D34+D35</f>
        <v>122239.27</v>
      </c>
      <c r="E33" s="39">
        <f>D33:D57/C33:C57*100</f>
        <v>77.94152922142553</v>
      </c>
      <c r="F33" s="41">
        <f>D33:D57/B33:B57*100</f>
        <v>129.6327439165357</v>
      </c>
    </row>
    <row r="34" spans="1:9" ht="31.5" customHeight="1">
      <c r="A34" s="9" t="s">
        <v>40</v>
      </c>
      <c r="B34" s="42">
        <v>33748.24</v>
      </c>
      <c r="C34" s="42">
        <v>50000</v>
      </c>
      <c r="D34" s="42">
        <v>48890.97</v>
      </c>
      <c r="E34" s="39">
        <f>D34:D58/C34:C58*100</f>
        <v>97.78194</v>
      </c>
      <c r="F34" s="41">
        <f>D34:D58/B34:B58*100</f>
        <v>144.86968801928634</v>
      </c>
      <c r="I34" t="s">
        <v>36</v>
      </c>
    </row>
    <row r="35" spans="1:6" ht="24.75" customHeight="1">
      <c r="A35" s="7" t="s">
        <v>13</v>
      </c>
      <c r="B35" s="42">
        <v>60548.36</v>
      </c>
      <c r="C35" s="42">
        <v>106834.58</v>
      </c>
      <c r="D35" s="42">
        <v>73348.3</v>
      </c>
      <c r="E35" s="39">
        <f>D35:D59/C35:C59*100</f>
        <v>68.65595390556129</v>
      </c>
      <c r="F35" s="41">
        <f>D35:D59/B35:B59*100</f>
        <v>121.14002757465272</v>
      </c>
    </row>
    <row r="36" spans="1:6" ht="26.25">
      <c r="A36" s="12" t="s">
        <v>28</v>
      </c>
      <c r="B36" s="43">
        <f>B37+B38+B39+B40+B41</f>
        <v>6014705.76</v>
      </c>
      <c r="C36" s="43">
        <f>C37+C38+C39+C40+C41</f>
        <v>72773192.15</v>
      </c>
      <c r="D36" s="43">
        <f>D37+D38+D39+D40+D41</f>
        <v>1243112.08</v>
      </c>
      <c r="E36" s="39">
        <f>D36:D60/C36:C60*100</f>
        <v>1.7082005657216452</v>
      </c>
      <c r="F36" s="41">
        <f>D36:D60/B36:B60*100</f>
        <v>20.667878523121637</v>
      </c>
    </row>
    <row r="37" spans="1:6" ht="15.75">
      <c r="A37" s="7" t="s">
        <v>4</v>
      </c>
      <c r="B37" s="42">
        <v>2632971.27</v>
      </c>
      <c r="C37" s="42">
        <v>57556200</v>
      </c>
      <c r="D37" s="42">
        <v>776011.62</v>
      </c>
      <c r="E37" s="39">
        <f>D37:D61/C37:C61*100</f>
        <v>1.3482676410186913</v>
      </c>
      <c r="F37" s="41">
        <f>D37:D61/B37:B61*100</f>
        <v>29.472847988956595</v>
      </c>
    </row>
    <row r="38" spans="1:6" s="13" customFormat="1" ht="15.75">
      <c r="A38" s="7" t="s">
        <v>35</v>
      </c>
      <c r="B38" s="42">
        <v>243461.78</v>
      </c>
      <c r="C38" s="42">
        <v>6412000</v>
      </c>
      <c r="D38" s="42">
        <v>391640.94</v>
      </c>
      <c r="E38" s="39">
        <f>D38:D62/C38:C62*100</f>
        <v>6.107937305053025</v>
      </c>
      <c r="F38" s="41">
        <v>160.9</v>
      </c>
    </row>
    <row r="39" spans="1:7" s="13" customFormat="1" ht="26.25">
      <c r="A39" s="9" t="s">
        <v>34</v>
      </c>
      <c r="B39" s="42">
        <v>3087089</v>
      </c>
      <c r="C39" s="42">
        <v>8654992.15</v>
      </c>
      <c r="D39" s="42">
        <v>0</v>
      </c>
      <c r="E39" s="39">
        <f>D39:D63/C39:C63*100</f>
        <v>0</v>
      </c>
      <c r="F39" s="41">
        <v>0</v>
      </c>
      <c r="G39" s="13" t="s">
        <v>36</v>
      </c>
    </row>
    <row r="40" spans="1:6" s="13" customFormat="1" ht="15.75">
      <c r="A40" s="9" t="s">
        <v>38</v>
      </c>
      <c r="B40" s="42">
        <v>51183.71</v>
      </c>
      <c r="C40" s="42">
        <v>150000</v>
      </c>
      <c r="D40" s="42">
        <v>75459.52</v>
      </c>
      <c r="E40" s="39">
        <f>D40/C40*100</f>
        <v>50.30634666666667</v>
      </c>
      <c r="F40" s="41">
        <v>147.4</v>
      </c>
    </row>
    <row r="41" spans="1:6" s="13" customFormat="1" ht="15.75">
      <c r="A41" s="7" t="s">
        <v>31</v>
      </c>
      <c r="B41" s="42">
        <v>0</v>
      </c>
      <c r="C41" s="42">
        <v>0</v>
      </c>
      <c r="D41" s="42">
        <v>0</v>
      </c>
      <c r="E41" s="39">
        <v>0</v>
      </c>
      <c r="F41" s="41">
        <v>0</v>
      </c>
    </row>
    <row r="42" spans="1:6" s="13" customFormat="1" ht="15.75">
      <c r="A42" s="11" t="s">
        <v>5</v>
      </c>
      <c r="B42" s="43">
        <v>0</v>
      </c>
      <c r="C42" s="43">
        <v>0</v>
      </c>
      <c r="D42" s="43">
        <v>0</v>
      </c>
      <c r="E42" s="39">
        <v>0</v>
      </c>
      <c r="F42" s="41">
        <v>0</v>
      </c>
    </row>
    <row r="43" spans="1:8" s="13" customFormat="1" ht="15.75">
      <c r="A43" s="14" t="s">
        <v>14</v>
      </c>
      <c r="B43" s="43">
        <v>34048.67</v>
      </c>
      <c r="C43" s="43">
        <v>200000</v>
      </c>
      <c r="D43" s="43">
        <v>91861.34</v>
      </c>
      <c r="E43" s="39">
        <f>D43:D67/C43:C67*100</f>
        <v>45.93066999999999</v>
      </c>
      <c r="F43" s="41">
        <f>D43:D67/B43:B67*100</f>
        <v>269.7942092892322</v>
      </c>
      <c r="H43" s="13" t="s">
        <v>36</v>
      </c>
    </row>
    <row r="44" spans="1:6" ht="15.75">
      <c r="A44" s="11" t="s">
        <v>6</v>
      </c>
      <c r="B44" s="43">
        <v>9202.35</v>
      </c>
      <c r="C44" s="43">
        <v>0</v>
      </c>
      <c r="D44" s="43">
        <v>-996.33</v>
      </c>
      <c r="E44" s="39">
        <v>0</v>
      </c>
      <c r="F44" s="41">
        <v>0</v>
      </c>
    </row>
    <row r="45" spans="1:6" ht="15.75">
      <c r="A45" s="19" t="s">
        <v>22</v>
      </c>
      <c r="B45" s="38">
        <f>B46+B47+B48+B49+B50</f>
        <v>25390231.440000005</v>
      </c>
      <c r="C45" s="38">
        <f>C46+C47+C48+C49+C50</f>
        <v>144700700</v>
      </c>
      <c r="D45" s="38">
        <f>D46+D47+D48</f>
        <v>4781057.21</v>
      </c>
      <c r="E45" s="39">
        <f>D45:D69/C45:C69*100</f>
        <v>3.3041009545910973</v>
      </c>
      <c r="F45" s="41">
        <v>18.8</v>
      </c>
    </row>
    <row r="46" spans="1:6" ht="15.75">
      <c r="A46" s="15" t="s">
        <v>27</v>
      </c>
      <c r="B46" s="42">
        <v>8310840</v>
      </c>
      <c r="C46" s="42">
        <v>4558000</v>
      </c>
      <c r="D46" s="42">
        <v>2279000</v>
      </c>
      <c r="E46" s="39">
        <f>D46:D70/C46:C70*100</f>
        <v>50</v>
      </c>
      <c r="F46" s="41">
        <v>27.4</v>
      </c>
    </row>
    <row r="47" spans="1:10" ht="15.75">
      <c r="A47" s="7" t="s">
        <v>23</v>
      </c>
      <c r="B47" s="42">
        <v>24498799.37</v>
      </c>
      <c r="C47" s="42">
        <v>125313700</v>
      </c>
      <c r="D47" s="42">
        <v>2337057.21</v>
      </c>
      <c r="E47" s="39">
        <f>D47:D71/C47:C71*100</f>
        <v>1.864965450704911</v>
      </c>
      <c r="F47" s="41">
        <v>9.5</v>
      </c>
      <c r="J47" t="s">
        <v>39</v>
      </c>
    </row>
    <row r="48" spans="1:6" ht="15.75">
      <c r="A48" s="7" t="s">
        <v>59</v>
      </c>
      <c r="B48" s="42">
        <v>637000</v>
      </c>
      <c r="C48" s="42">
        <v>14829000</v>
      </c>
      <c r="D48" s="42">
        <v>165000</v>
      </c>
      <c r="E48" s="39">
        <f>D48:D73/C48:C73*100</f>
        <v>1.1126846044911998</v>
      </c>
      <c r="F48" s="41">
        <v>25.9</v>
      </c>
    </row>
    <row r="49" spans="1:6" ht="26.25">
      <c r="A49" s="21" t="s">
        <v>30</v>
      </c>
      <c r="B49" s="42">
        <v>335000</v>
      </c>
      <c r="C49" s="43">
        <v>0</v>
      </c>
      <c r="D49" s="42">
        <v>0</v>
      </c>
      <c r="E49" s="39">
        <v>0</v>
      </c>
      <c r="F49" s="41">
        <v>0</v>
      </c>
    </row>
    <row r="50" spans="1:6" ht="15.75">
      <c r="A50" s="22" t="s">
        <v>32</v>
      </c>
      <c r="B50" s="42">
        <v>-8391407.93</v>
      </c>
      <c r="C50" s="43">
        <v>0</v>
      </c>
      <c r="D50" s="42">
        <v>0</v>
      </c>
      <c r="E50" s="39">
        <v>0</v>
      </c>
      <c r="F50" s="41">
        <v>0</v>
      </c>
    </row>
    <row r="51" spans="1:6" ht="15.75">
      <c r="A51" s="26" t="s">
        <v>46</v>
      </c>
      <c r="B51" s="28">
        <f>B52+B53+B54+B55+B56+B57+B58+B59+B60+B61</f>
        <v>71564149.35</v>
      </c>
      <c r="C51" s="27">
        <f>C52+C53+C54+C55+C56+C57+C58+C59+C60+C61</f>
        <v>383461071.64</v>
      </c>
      <c r="D51" s="28">
        <f>D52+D53+D54+D55+D56+D57+D58+D59+D60+D61</f>
        <v>64844767.25</v>
      </c>
      <c r="E51" s="29">
        <f>D51/C51*100</f>
        <v>16.910391183300455</v>
      </c>
      <c r="F51" s="29">
        <f>D51/B51*100</f>
        <v>90.61068682988545</v>
      </c>
    </row>
    <row r="52" spans="1:6" ht="15.75">
      <c r="A52" s="30" t="s">
        <v>47</v>
      </c>
      <c r="B52" s="40">
        <v>11892878.79</v>
      </c>
      <c r="C52" s="31">
        <v>37540718.46</v>
      </c>
      <c r="D52" s="31">
        <v>12275221.65</v>
      </c>
      <c r="E52" s="32">
        <v>32.7</v>
      </c>
      <c r="F52" s="32">
        <v>103.2</v>
      </c>
    </row>
    <row r="53" spans="1:6" ht="31.5">
      <c r="A53" s="30" t="s">
        <v>48</v>
      </c>
      <c r="B53" s="40">
        <v>5015557</v>
      </c>
      <c r="C53" s="31">
        <v>600000</v>
      </c>
      <c r="D53" s="31">
        <v>260000</v>
      </c>
      <c r="E53" s="32">
        <v>43.3</v>
      </c>
      <c r="F53" s="32">
        <v>5.2</v>
      </c>
    </row>
    <row r="54" spans="1:6" ht="15.75">
      <c r="A54" s="30" t="s">
        <v>49</v>
      </c>
      <c r="B54" s="40">
        <v>2462374.4</v>
      </c>
      <c r="C54" s="31">
        <v>48868625</v>
      </c>
      <c r="D54" s="31">
        <v>1753738.74</v>
      </c>
      <c r="E54" s="32">
        <v>3.6</v>
      </c>
      <c r="F54" s="32">
        <v>71.2</v>
      </c>
    </row>
    <row r="55" spans="1:6" ht="15.75">
      <c r="A55" s="30" t="s">
        <v>50</v>
      </c>
      <c r="B55" s="40">
        <v>39765543.6</v>
      </c>
      <c r="C55" s="31">
        <v>268227278.18</v>
      </c>
      <c r="D55" s="31">
        <v>41233412.09</v>
      </c>
      <c r="E55" s="32">
        <v>15.4</v>
      </c>
      <c r="F55" s="32">
        <v>103.7</v>
      </c>
    </row>
    <row r="56" spans="1:6" ht="15.75">
      <c r="A56" s="30" t="s">
        <v>51</v>
      </c>
      <c r="B56" s="40">
        <v>182554.82</v>
      </c>
      <c r="C56" s="31">
        <v>210000</v>
      </c>
      <c r="D56" s="31">
        <v>175162.91</v>
      </c>
      <c r="E56" s="32">
        <v>83.4</v>
      </c>
      <c r="F56" s="32">
        <v>96</v>
      </c>
    </row>
    <row r="57" spans="1:6" ht="15.75">
      <c r="A57" s="30" t="s">
        <v>52</v>
      </c>
      <c r="B57" s="40">
        <v>41285</v>
      </c>
      <c r="C57" s="31">
        <v>300000</v>
      </c>
      <c r="D57" s="31">
        <v>72480</v>
      </c>
      <c r="E57" s="32">
        <v>24.2</v>
      </c>
      <c r="F57" s="32">
        <v>175.6</v>
      </c>
    </row>
    <row r="58" spans="1:6" ht="31.5">
      <c r="A58" s="30" t="s">
        <v>54</v>
      </c>
      <c r="B58" s="40">
        <v>9271671.89</v>
      </c>
      <c r="C58" s="31">
        <v>23851800</v>
      </c>
      <c r="D58" s="31">
        <v>7705768.77</v>
      </c>
      <c r="E58" s="32">
        <v>32.3</v>
      </c>
      <c r="F58" s="32">
        <v>83.1</v>
      </c>
    </row>
    <row r="59" spans="1:6" ht="15.75">
      <c r="A59" s="30" t="s">
        <v>55</v>
      </c>
      <c r="B59" s="40">
        <v>715173.74</v>
      </c>
      <c r="C59" s="31">
        <v>1918329</v>
      </c>
      <c r="D59" s="31">
        <v>865304.57</v>
      </c>
      <c r="E59" s="32">
        <v>45.1</v>
      </c>
      <c r="F59" s="32">
        <v>121</v>
      </c>
    </row>
    <row r="60" spans="1:6" ht="15.75">
      <c r="A60" s="30" t="s">
        <v>56</v>
      </c>
      <c r="B60" s="40">
        <v>2212500</v>
      </c>
      <c r="C60" s="31">
        <v>1000000</v>
      </c>
      <c r="D60" s="31">
        <v>500000</v>
      </c>
      <c r="E60" s="32">
        <v>50</v>
      </c>
      <c r="F60" s="32">
        <v>22.6</v>
      </c>
    </row>
    <row r="61" spans="1:6" ht="31.5">
      <c r="A61" s="30" t="s">
        <v>57</v>
      </c>
      <c r="B61" s="40">
        <v>4610.11</v>
      </c>
      <c r="C61" s="31">
        <v>944321</v>
      </c>
      <c r="D61" s="31">
        <v>3678.52</v>
      </c>
      <c r="E61" s="32">
        <v>0.4</v>
      </c>
      <c r="F61" s="32">
        <v>79.8</v>
      </c>
    </row>
    <row r="62" spans="1:6" ht="15.75">
      <c r="A62" s="33" t="s">
        <v>58</v>
      </c>
      <c r="B62" s="36">
        <f>B14-B51</f>
        <v>-14801221.11999999</v>
      </c>
      <c r="C62" s="34">
        <v>-81165244.91</v>
      </c>
      <c r="D62" s="35">
        <f>D14-D51</f>
        <v>-34107367.68</v>
      </c>
      <c r="E62" s="32">
        <v>42</v>
      </c>
      <c r="F62" s="32" t="s">
        <v>53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2022-06-09T07:57:48Z</cp:lastPrinted>
  <dcterms:created xsi:type="dcterms:W3CDTF">2010-11-16T06:41:35Z</dcterms:created>
  <dcterms:modified xsi:type="dcterms:W3CDTF">2022-06-09T08:38:55Z</dcterms:modified>
  <cp:category/>
  <cp:version/>
  <cp:contentType/>
  <cp:contentStatus/>
</cp:coreProperties>
</file>