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60" windowWidth="14940" windowHeight="61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<sst xmlns="http://schemas.openxmlformats.org/spreadsheetml/2006/main" count="68" uniqueCount="61">
  <si>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</si>
  <si>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</si>
  <si>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</si>
  <si>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</si>
  <si>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</si>
  <si>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</si>
  <si>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</si>
  <si>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</si>
  <si>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</si>
  <si>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</si>
  <si>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</si>
  <si>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</si>
  <si>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</si>
  <si>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</si>
  <si>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</si>
  <si>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</si>
  <si>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</si>
  <si>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</si>
  <si>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</si>
  <si>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</si>
  <si>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</si>
  <si>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</si>
  <si>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</si>
  <si>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</si>
  <si>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</si>
  <si>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</si>
  <si>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</si>
  <si>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</si>
  <si>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</si>
  <si>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</si>
  <si>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</si>
  <si>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</si>
  <si>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</si>
  <si>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</si>
  <si>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</si>
  <si>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</si>
  <si>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</si>
  <si>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Транспортный налог</t>
  </si>
  <si>
    <t>Плата за увеличение площади зем. участков</t>
  </si>
  <si>
    <t xml:space="preserve">  </t>
  </si>
  <si>
    <t>Доходы,поступающие в порядке возмещения расходов</t>
  </si>
  <si>
    <t>% выполнения к факту 2021 года</t>
  </si>
  <si>
    <t>План на 2022г.</t>
  </si>
  <si>
    <t>% выполнения к плану 2022 г.</t>
  </si>
  <si>
    <t>-984,89</t>
  </si>
  <si>
    <t>Исполнено на 01.12.2021</t>
  </si>
  <si>
    <t>Исполнено на 01.12.2022</t>
  </si>
  <si>
    <t>Расходы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</si>
  <si>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</si>
  <si>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</si>
  <si>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</si>
  <si>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</si>
  <si>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</si>
  <si>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</si>
  <si>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св 200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</si>
  <si>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</si>
  <si>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</si>
  <si>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</si>
  <si>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</si>
  <si>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</si>
  <si>
    <t>Иные межбюджетные трансферты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</si>
</sst>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  <numFmt numFmtId="192" formatCode="#,##0.00_р_.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10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33" fillId="0" borderId="1">
      <alignment horizontal="right"/>
      <protection/>
    </xf>
    <xf numFmtId="4" fontId="33" fillId="0" borderId="2">
      <alignment horizontal="right" shrinkToFit="1"/>
      <protection/>
    </xf>
    <xf numFmtId="4" fontId="33" fillId="0" borderId="2">
      <alignment horizontal="right"/>
      <protection/>
    </xf>
    <xf numFmtId="4" fontId="33" fillId="0" borderId="1">
      <alignment horizontal="right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4" xfId="0" applyFill="1" applyBorder="1" applyAlignment="1">
      <alignment horizontal="center" wrapText="1"/>
    </xf>
    <xf numFmtId="0" fontId="0" fillId="0" borderId="0" xfId="0" applyAlignment="1">
      <alignment horizontal="justify"/>
    </xf>
    <xf numFmtId="4" fontId="0" fillId="0" borderId="0" xfId="0" applyNumberFormat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 wrapText="1"/>
    </xf>
    <xf numFmtId="4" fontId="6" fillId="33" borderId="19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182" fontId="6" fillId="0" borderId="18" xfId="0" applyNumberFormat="1" applyFont="1" applyBorder="1" applyAlignment="1">
      <alignment/>
    </xf>
    <xf numFmtId="182" fontId="7" fillId="0" borderId="18" xfId="0" applyNumberFormat="1" applyFont="1" applyBorder="1" applyAlignment="1">
      <alignment/>
    </xf>
    <xf numFmtId="4" fontId="8" fillId="33" borderId="18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7" fillId="33" borderId="18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8" fillId="0" borderId="18" xfId="0" applyNumberFormat="1" applyFont="1" applyFill="1" applyBorder="1" applyAlignment="1" quotePrefix="1">
      <alignment horizontal="right"/>
    </xf>
    <xf numFmtId="4" fontId="7" fillId="0" borderId="18" xfId="0" applyNumberFormat="1" applyFont="1" applyBorder="1" applyAlignment="1">
      <alignment/>
    </xf>
    <xf numFmtId="4" fontId="7" fillId="0" borderId="18" xfId="0" applyNumberFormat="1" applyFont="1" applyFill="1" applyBorder="1" applyAlignment="1">
      <alignment horizontal="right"/>
    </xf>
    <xf numFmtId="171" fontId="7" fillId="0" borderId="18" xfId="64" applyFont="1" applyBorder="1" applyAlignment="1">
      <alignment/>
    </xf>
    <xf numFmtId="181" fontId="7" fillId="0" borderId="18" xfId="0" applyNumberFormat="1" applyFont="1" applyBorder="1" applyAlignment="1">
      <alignment horizontal="right"/>
    </xf>
    <xf numFmtId="4" fontId="51" fillId="0" borderId="2" xfId="34" applyNumberFormat="1" applyFont="1" applyAlignment="1" applyProtection="1">
      <alignment horizontal="right"/>
      <protection/>
    </xf>
    <xf numFmtId="4" fontId="51" fillId="0" borderId="2" xfId="35" applyNumberFormat="1" applyFont="1" applyProtection="1">
      <alignment horizontal="right"/>
      <protection/>
    </xf>
    <xf numFmtId="4" fontId="8" fillId="0" borderId="18" xfId="0" applyNumberFormat="1" applyFont="1" applyBorder="1" applyAlignment="1">
      <alignment horizontal="right" wrapText="1"/>
    </xf>
    <xf numFmtId="4" fontId="51" fillId="0" borderId="1" xfId="36" applyFont="1" applyAlignment="1" applyProtection="1">
      <alignment horizontal="center" vertical="center"/>
      <protection/>
    </xf>
    <xf numFmtId="4" fontId="52" fillId="0" borderId="18" xfId="0" applyNumberFormat="1" applyFont="1" applyBorder="1" applyAlignment="1">
      <alignment/>
    </xf>
    <xf numFmtId="171" fontId="7" fillId="0" borderId="18" xfId="64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181" fontId="8" fillId="0" borderId="18" xfId="0" applyNumberFormat="1" applyFont="1" applyBorder="1" applyAlignment="1">
      <alignment horizontal="right"/>
    </xf>
    <xf numFmtId="182" fontId="8" fillId="0" borderId="18" xfId="0" applyNumberFormat="1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45" xfId="34"/>
    <cellStyle name="xl46" xfId="35"/>
    <cellStyle name="xl9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PageLayoutView="0" workbookViewId="0" topLeftCell="A13">
      <selection activeCell="E17" sqref="E17:F21"/>
    </sheetView>
  </sheetViews>
  <sheetFormatPr defaultColWidth="9.00390625" defaultRowHeight="12.75"/>
  <cols>
    <col min="1" max="1" width="48.25390625" style="0" customWidth="1"/>
    <col min="2" max="2" width="21.37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31.875" style="0" customWidth="1"/>
    <col min="8" max="8" width="13.375" style="0" customWidth="1"/>
  </cols>
  <sheetData>
    <row r="2" spans="1:5" ht="15">
      <c r="A2" s="20"/>
      <c r="B2" s="47" t="s">
        <v>18</v>
      </c>
      <c r="C2" s="47"/>
      <c r="D2" s="47"/>
      <c r="E2" s="20"/>
    </row>
    <row r="3" spans="1:5" ht="15">
      <c r="A3" s="47" t="s">
        <v>19</v>
      </c>
      <c r="B3" s="47"/>
      <c r="C3" s="47"/>
      <c r="D3" s="47"/>
      <c r="E3" s="47"/>
    </row>
    <row r="5" spans="1:6" ht="12.75">
      <c r="A5" s="1"/>
      <c r="B5" s="1"/>
      <c r="C5" s="2"/>
      <c r="D5" s="2"/>
      <c r="E5" s="1"/>
      <c r="F5" s="1"/>
    </row>
    <row r="6" spans="1:6" ht="3" customHeight="1">
      <c r="A6" s="3"/>
      <c r="B6" s="3"/>
      <c r="C6" s="4"/>
      <c r="D6" s="4"/>
      <c r="E6" s="3"/>
      <c r="F6" s="3"/>
    </row>
    <row r="7" spans="1:6" ht="12.75" hidden="1">
      <c r="A7" s="3"/>
      <c r="B7" s="3"/>
      <c r="C7" s="4"/>
      <c r="D7" s="4"/>
      <c r="E7" s="3"/>
      <c r="F7" s="3"/>
    </row>
    <row r="8" spans="1:6" ht="12.75" hidden="1">
      <c r="A8" s="3"/>
      <c r="B8" s="3"/>
      <c r="C8" s="4"/>
      <c r="D8" s="4"/>
      <c r="E8" s="3"/>
      <c r="F8" s="3"/>
    </row>
    <row r="9" spans="1:6" ht="26.25" customHeight="1">
      <c r="A9" s="16" t="s">
        <v>29</v>
      </c>
      <c r="B9" s="10" t="s">
        <v>45</v>
      </c>
      <c r="C9" s="17" t="s">
        <v>42</v>
      </c>
      <c r="D9" s="10" t="s">
        <v>46</v>
      </c>
      <c r="E9" s="18" t="s">
        <v>43</v>
      </c>
      <c r="F9" s="23" t="s">
        <v>41</v>
      </c>
    </row>
    <row r="10" spans="1:6" ht="12.75">
      <c r="A10" s="3"/>
      <c r="B10" s="3"/>
      <c r="D10" s="4"/>
      <c r="E10" s="3"/>
      <c r="F10" s="3"/>
    </row>
    <row r="11" spans="1:6" ht="0.75" customHeight="1">
      <c r="A11" s="3"/>
      <c r="B11" s="3"/>
      <c r="C11" s="4"/>
      <c r="D11" s="4"/>
      <c r="E11" s="3"/>
      <c r="F11" s="3"/>
    </row>
    <row r="12" spans="1:6" ht="12.75" hidden="1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8">
        <v>3</v>
      </c>
      <c r="E13" s="7">
        <v>4</v>
      </c>
      <c r="F13" s="7">
        <v>5</v>
      </c>
    </row>
    <row r="14" spans="1:6" ht="15.75">
      <c r="A14" s="19" t="s">
        <v>26</v>
      </c>
      <c r="B14" s="28">
        <f>B15+B45</f>
        <v>268597582.49</v>
      </c>
      <c r="C14" s="29">
        <f>C15+C45</f>
        <v>308583841.33000004</v>
      </c>
      <c r="D14" s="28">
        <f>D15+D45</f>
        <v>162912516.01</v>
      </c>
      <c r="E14" s="30">
        <f>D14:D50/C14:C50*100</f>
        <v>52.79359907759431</v>
      </c>
      <c r="F14" s="31">
        <f>D14:D50/B14:B50*100</f>
        <v>60.653009047862625</v>
      </c>
    </row>
    <row r="15" spans="1:6" ht="15.75">
      <c r="A15" s="19" t="s">
        <v>33</v>
      </c>
      <c r="B15" s="29">
        <f>B16+B26</f>
        <v>80154100.07000001</v>
      </c>
      <c r="C15" s="29">
        <f>C16+C26</f>
        <v>139008820.11</v>
      </c>
      <c r="D15" s="29">
        <f>D16+D26</f>
        <v>77365532.17999999</v>
      </c>
      <c r="E15" s="30">
        <f>D15:D50/C15:C50*100</f>
        <v>55.655124702719824</v>
      </c>
      <c r="F15" s="31">
        <f>D15:D50/B15:B50*100</f>
        <v>96.52099158051215</v>
      </c>
    </row>
    <row r="16" spans="1:8" ht="15.75">
      <c r="A16" s="19" t="s">
        <v>20</v>
      </c>
      <c r="B16" s="29">
        <f>B17+B18+B19+B20+B21+B22+B25</f>
        <v>52804376.13</v>
      </c>
      <c r="C16" s="29">
        <f>C17+C18+C19+C20+C21+C22</f>
        <v>61612000</v>
      </c>
      <c r="D16" s="29">
        <f>D17+D18+D19+D20+D21+D22+D25</f>
        <v>52570697.599999994</v>
      </c>
      <c r="E16" s="30">
        <f>D16:D50/C16:C50*100</f>
        <v>85.3254197234305</v>
      </c>
      <c r="F16" s="31">
        <f>D16:D50/B16:B50*100</f>
        <v>99.55746370447648</v>
      </c>
      <c r="H16" t="s">
        <v>36</v>
      </c>
    </row>
    <row r="17" spans="1:6" ht="15">
      <c r="A17" s="1" t="s">
        <v>0</v>
      </c>
      <c r="B17" s="32">
        <v>22352176.74</v>
      </c>
      <c r="C17" s="32">
        <v>26400000</v>
      </c>
      <c r="D17" s="33">
        <v>25432827.89</v>
      </c>
      <c r="E17" s="50">
        <f>D17:D50/C17:C50*100</f>
        <v>96.33646928030302</v>
      </c>
      <c r="F17" s="50">
        <f>D17:D50/B17:B50*100</f>
        <v>113.78233174260414</v>
      </c>
    </row>
    <row r="18" spans="1:6" ht="15">
      <c r="A18" s="1" t="s">
        <v>15</v>
      </c>
      <c r="B18" s="32">
        <v>3502454.68</v>
      </c>
      <c r="C18" s="32">
        <v>4047000</v>
      </c>
      <c r="D18" s="33">
        <v>4285568.4399999995</v>
      </c>
      <c r="E18" s="50">
        <f>D18:D50/C18:C50*100</f>
        <v>105.89494539164812</v>
      </c>
      <c r="F18" s="50">
        <f>D18:D50/B18:B50*100</f>
        <v>122.3589976616057</v>
      </c>
    </row>
    <row r="19" spans="1:9" ht="15">
      <c r="A19" s="1" t="s">
        <v>8</v>
      </c>
      <c r="B19" s="32">
        <v>0</v>
      </c>
      <c r="C19" s="32">
        <v>0</v>
      </c>
      <c r="D19" s="33">
        <v>0</v>
      </c>
      <c r="E19" s="50">
        <v>0</v>
      </c>
      <c r="F19" s="50">
        <v>0</v>
      </c>
      <c r="I19" t="s">
        <v>36</v>
      </c>
    </row>
    <row r="20" spans="1:6" ht="15">
      <c r="A20" s="1" t="s">
        <v>1</v>
      </c>
      <c r="B20" s="32">
        <v>2939433.08</v>
      </c>
      <c r="C20" s="32">
        <v>3745000</v>
      </c>
      <c r="D20" s="33">
        <v>3119016.73</v>
      </c>
      <c r="E20" s="50">
        <f>D20/C20*100</f>
        <v>83.2848259012016</v>
      </c>
      <c r="F20" s="50">
        <f>D20/B20*100</f>
        <v>106.10946550278328</v>
      </c>
    </row>
    <row r="21" spans="1:8" ht="15">
      <c r="A21" s="7" t="s">
        <v>37</v>
      </c>
      <c r="B21" s="32">
        <v>5812982.8</v>
      </c>
      <c r="C21" s="32">
        <v>7994000</v>
      </c>
      <c r="D21" s="33">
        <v>6147526.920000001</v>
      </c>
      <c r="E21" s="50">
        <f>D21:D50/C21:C50*100</f>
        <v>76.9017628221166</v>
      </c>
      <c r="F21" s="50">
        <f>D21/B21*100</f>
        <v>105.75511972958186</v>
      </c>
      <c r="H21" t="s">
        <v>39</v>
      </c>
    </row>
    <row r="22" spans="1:6" ht="15">
      <c r="A22" s="11" t="s">
        <v>10</v>
      </c>
      <c r="B22" s="34">
        <f>B23+B24</f>
        <v>18199808.12</v>
      </c>
      <c r="C22" s="34">
        <f>C23+C24+C25</f>
        <v>19426000</v>
      </c>
      <c r="D22" s="35">
        <f>D23+D24</f>
        <v>13586742.510000002</v>
      </c>
      <c r="E22" s="30">
        <f>D22:D50/C22:C50*100</f>
        <v>69.94101981879956</v>
      </c>
      <c r="F22" s="31">
        <f>D22:D50/B22:B50*100</f>
        <v>74.65321843184356</v>
      </c>
    </row>
    <row r="23" spans="1:7" ht="15.75" customHeight="1">
      <c r="A23" s="15" t="s">
        <v>16</v>
      </c>
      <c r="B23" s="32">
        <v>15180539.9</v>
      </c>
      <c r="C23" s="32">
        <v>14595000</v>
      </c>
      <c r="D23" s="33">
        <v>9412710.670000002</v>
      </c>
      <c r="E23" s="50">
        <f>D23:D50/C23:C50*100</f>
        <v>64.492707571086</v>
      </c>
      <c r="F23" s="50">
        <f>D23:D50/B23:B50*100</f>
        <v>62.00511135970863</v>
      </c>
      <c r="G23" s="24"/>
    </row>
    <row r="24" spans="1:6" ht="15">
      <c r="A24" s="15" t="s">
        <v>17</v>
      </c>
      <c r="B24" s="32">
        <v>3019268.22</v>
      </c>
      <c r="C24" s="32">
        <v>4831000</v>
      </c>
      <c r="D24" s="33">
        <v>4174031.84</v>
      </c>
      <c r="E24" s="50">
        <f>D24:D50/C24:C50*100</f>
        <v>86.40099027116538</v>
      </c>
      <c r="F24" s="50">
        <f>D24:D50/B24:B50*100</f>
        <v>138.2464735113861</v>
      </c>
    </row>
    <row r="25" spans="1:8" ht="15">
      <c r="A25" s="7" t="s">
        <v>7</v>
      </c>
      <c r="B25" s="32">
        <v>-2479.29</v>
      </c>
      <c r="C25" s="32">
        <v>0</v>
      </c>
      <c r="D25" s="36" t="s">
        <v>44</v>
      </c>
      <c r="E25" s="30">
        <v>0</v>
      </c>
      <c r="F25" s="31">
        <f>D25/B25*100</f>
        <v>39.72467924284775</v>
      </c>
      <c r="H25" t="s">
        <v>36</v>
      </c>
    </row>
    <row r="26" spans="1:6" ht="15.75">
      <c r="A26" s="19" t="s">
        <v>21</v>
      </c>
      <c r="B26" s="29">
        <f>B27+B33+B36+B42+B43+B44</f>
        <v>27349723.94</v>
      </c>
      <c r="C26" s="29">
        <f>C27+C33+C36+C42+C43+C44</f>
        <v>77396820.11</v>
      </c>
      <c r="D26" s="29">
        <f>D27+D33+D36+D42+D43+D44</f>
        <v>24794834.580000002</v>
      </c>
      <c r="E26" s="30">
        <f aca="true" t="shared" si="0" ref="E26:E39">D26:D50/C26:C50*100</f>
        <v>32.035986161654215</v>
      </c>
      <c r="F26" s="31">
        <f>D26:D50/B26:B50*100</f>
        <v>90.65844552725676</v>
      </c>
    </row>
    <row r="27" spans="1:10" ht="39">
      <c r="A27" s="12" t="s">
        <v>24</v>
      </c>
      <c r="B27" s="34">
        <f>B28+B29+B30+B31+B32</f>
        <v>17570358.86</v>
      </c>
      <c r="C27" s="34">
        <f>C28+C29+C30+C31+C32</f>
        <v>22126633.38</v>
      </c>
      <c r="D27" s="34">
        <f>D28+D29+D30+D31+D32</f>
        <v>16325992.739999998</v>
      </c>
      <c r="E27" s="30">
        <f t="shared" si="0"/>
        <v>73.78435055898233</v>
      </c>
      <c r="F27" s="31">
        <f>D27:D51/B27:B51*100</f>
        <v>92.91781044476629</v>
      </c>
      <c r="H27" s="25"/>
      <c r="J27" t="s">
        <v>36</v>
      </c>
    </row>
    <row r="28" spans="1:7" ht="15">
      <c r="A28" s="7" t="s">
        <v>11</v>
      </c>
      <c r="B28" s="32">
        <v>3766907.83</v>
      </c>
      <c r="C28" s="32">
        <v>5174000</v>
      </c>
      <c r="D28" s="33">
        <v>3265524.53</v>
      </c>
      <c r="E28" s="50">
        <f t="shared" si="0"/>
        <v>63.114119250096635</v>
      </c>
      <c r="F28" s="50">
        <f>D28:D52/B28:B52*100</f>
        <v>86.68979113301</v>
      </c>
      <c r="G28" s="25"/>
    </row>
    <row r="29" spans="1:6" ht="15">
      <c r="A29" s="7" t="s">
        <v>12</v>
      </c>
      <c r="B29" s="32">
        <v>4599958.06</v>
      </c>
      <c r="C29" s="32">
        <v>5716633.38</v>
      </c>
      <c r="D29" s="33">
        <v>3393379.93</v>
      </c>
      <c r="E29" s="50">
        <f t="shared" si="0"/>
        <v>59.35976132161899</v>
      </c>
      <c r="F29" s="50">
        <f>D29:D53/B29:B53*100</f>
        <v>73.76980150119023</v>
      </c>
    </row>
    <row r="30" spans="1:7" ht="15">
      <c r="A30" s="7" t="s">
        <v>2</v>
      </c>
      <c r="B30" s="32">
        <v>3916212.79</v>
      </c>
      <c r="C30" s="32">
        <v>4566000</v>
      </c>
      <c r="D30" s="33">
        <v>3322346.28</v>
      </c>
      <c r="E30" s="50">
        <f t="shared" si="0"/>
        <v>72.76273061760841</v>
      </c>
      <c r="F30" s="50">
        <f>D30:D54/B30:B54*100</f>
        <v>84.8356935170522</v>
      </c>
      <c r="G30" s="25"/>
    </row>
    <row r="31" spans="1:6" ht="12.75" customHeight="1">
      <c r="A31" s="7" t="s">
        <v>9</v>
      </c>
      <c r="B31" s="32">
        <v>335579.99</v>
      </c>
      <c r="C31" s="32">
        <v>300000</v>
      </c>
      <c r="D31" s="33">
        <v>381190.28</v>
      </c>
      <c r="E31" s="50">
        <f t="shared" si="0"/>
        <v>127.06342666666669</v>
      </c>
      <c r="F31" s="50">
        <f>D31/B31*100</f>
        <v>113.59148082697065</v>
      </c>
    </row>
    <row r="32" spans="1:6" ht="15.75" customHeight="1">
      <c r="A32" s="7" t="s">
        <v>3</v>
      </c>
      <c r="B32" s="32">
        <v>4951700.19</v>
      </c>
      <c r="C32" s="32">
        <v>6370000</v>
      </c>
      <c r="D32" s="33">
        <v>5963551.72</v>
      </c>
      <c r="E32" s="50">
        <f t="shared" si="0"/>
        <v>93.61933626373626</v>
      </c>
      <c r="F32" s="50">
        <f aca="true" t="shared" si="1" ref="F32:F37">D32:D56/B32:B56*100</f>
        <v>120.43442638234522</v>
      </c>
    </row>
    <row r="33" spans="1:6" ht="27" customHeight="1">
      <c r="A33" s="12" t="s">
        <v>25</v>
      </c>
      <c r="B33" s="34">
        <f>B34+B35</f>
        <v>343665.17</v>
      </c>
      <c r="C33" s="34">
        <f>C34+C35</f>
        <v>118834.58</v>
      </c>
      <c r="D33" s="34">
        <f>D34+D35</f>
        <v>118965.75</v>
      </c>
      <c r="E33" s="30">
        <f t="shared" si="0"/>
        <v>100.11038032868885</v>
      </c>
      <c r="F33" s="31">
        <f t="shared" si="1"/>
        <v>34.61676084311948</v>
      </c>
    </row>
    <row r="34" spans="1:9" ht="31.5" customHeight="1">
      <c r="A34" s="9" t="s">
        <v>40</v>
      </c>
      <c r="B34" s="32">
        <v>99606.65</v>
      </c>
      <c r="C34" s="32">
        <v>60000</v>
      </c>
      <c r="D34" s="33">
        <v>62035.13</v>
      </c>
      <c r="E34" s="50">
        <f t="shared" si="0"/>
        <v>103.39188333333334</v>
      </c>
      <c r="F34" s="50">
        <f t="shared" si="1"/>
        <v>62.28010880799626</v>
      </c>
      <c r="I34" t="s">
        <v>36</v>
      </c>
    </row>
    <row r="35" spans="1:6" ht="24.75" customHeight="1">
      <c r="A35" s="7" t="s">
        <v>13</v>
      </c>
      <c r="B35" s="32">
        <v>244058.52</v>
      </c>
      <c r="C35" s="32">
        <v>58834.58</v>
      </c>
      <c r="D35" s="33">
        <v>56930.62</v>
      </c>
      <c r="E35" s="50">
        <f t="shared" si="0"/>
        <v>96.76387593826624</v>
      </c>
      <c r="F35" s="50">
        <f t="shared" si="1"/>
        <v>23.326626745093762</v>
      </c>
    </row>
    <row r="36" spans="1:6" ht="26.25">
      <c r="A36" s="12" t="s">
        <v>28</v>
      </c>
      <c r="B36" s="34">
        <f>B37+B38+B39+B40+B41</f>
        <v>8804090.98</v>
      </c>
      <c r="C36" s="34">
        <f>C37+C38+C39+C40+C41</f>
        <v>54861352.15</v>
      </c>
      <c r="D36" s="34">
        <f>D37+D38+D39+D40+D41</f>
        <v>8114545.9</v>
      </c>
      <c r="E36" s="30">
        <f t="shared" si="0"/>
        <v>14.791006021531317</v>
      </c>
      <c r="F36" s="31">
        <f t="shared" si="1"/>
        <v>92.16790147254929</v>
      </c>
    </row>
    <row r="37" spans="1:6" ht="15">
      <c r="A37" s="7" t="s">
        <v>4</v>
      </c>
      <c r="B37" s="32">
        <v>4750662.23</v>
      </c>
      <c r="C37" s="32">
        <v>45658200</v>
      </c>
      <c r="D37" s="33">
        <v>6313749.28</v>
      </c>
      <c r="E37" s="50">
        <f t="shared" si="0"/>
        <v>13.82829213591425</v>
      </c>
      <c r="F37" s="50">
        <f t="shared" si="1"/>
        <v>132.90250862562377</v>
      </c>
    </row>
    <row r="38" spans="1:6" s="13" customFormat="1" ht="15">
      <c r="A38" s="7" t="s">
        <v>35</v>
      </c>
      <c r="B38" s="32">
        <v>856306.86</v>
      </c>
      <c r="C38" s="32">
        <v>4398160</v>
      </c>
      <c r="D38" s="33">
        <v>1157854.78</v>
      </c>
      <c r="E38" s="50">
        <f t="shared" si="0"/>
        <v>26.325890372337525</v>
      </c>
      <c r="F38" s="50">
        <f>D38/B38*100</f>
        <v>135.21493685102558</v>
      </c>
    </row>
    <row r="39" spans="1:7" s="13" customFormat="1" ht="26.25">
      <c r="A39" s="9" t="s">
        <v>34</v>
      </c>
      <c r="B39" s="32">
        <v>3101242.9</v>
      </c>
      <c r="C39" s="32">
        <v>4654992.15</v>
      </c>
      <c r="D39" s="33">
        <v>526024.55</v>
      </c>
      <c r="E39" s="50">
        <f t="shared" si="0"/>
        <v>11.30022421197853</v>
      </c>
      <c r="F39" s="50">
        <f>D39/B39*100</f>
        <v>16.961733310215724</v>
      </c>
      <c r="G39" s="13" t="s">
        <v>36</v>
      </c>
    </row>
    <row r="40" spans="1:6" s="13" customFormat="1" ht="15">
      <c r="A40" s="9" t="s">
        <v>38</v>
      </c>
      <c r="B40" s="32">
        <v>95878.99</v>
      </c>
      <c r="C40" s="32">
        <v>150000</v>
      </c>
      <c r="D40" s="33">
        <v>116917.29</v>
      </c>
      <c r="E40" s="50">
        <f>D40/C40*100</f>
        <v>77.94485999999999</v>
      </c>
      <c r="F40" s="50">
        <f>D40/B40*100</f>
        <v>121.94255488089725</v>
      </c>
    </row>
    <row r="41" spans="1:6" s="13" customFormat="1" ht="15">
      <c r="A41" s="7" t="s">
        <v>31</v>
      </c>
      <c r="B41" s="32">
        <v>0</v>
      </c>
      <c r="C41" s="32">
        <v>0</v>
      </c>
      <c r="D41" s="33">
        <v>0</v>
      </c>
      <c r="E41" s="50">
        <v>0</v>
      </c>
      <c r="F41" s="50">
        <v>0</v>
      </c>
    </row>
    <row r="42" spans="1:6" s="13" customFormat="1" ht="15">
      <c r="A42" s="11" t="s">
        <v>5</v>
      </c>
      <c r="B42" s="34">
        <v>0</v>
      </c>
      <c r="C42" s="34">
        <v>0</v>
      </c>
      <c r="D42" s="35">
        <v>0</v>
      </c>
      <c r="E42" s="50">
        <v>0</v>
      </c>
      <c r="F42" s="50">
        <v>0</v>
      </c>
    </row>
    <row r="43" spans="1:8" s="13" customFormat="1" ht="15">
      <c r="A43" s="14" t="s">
        <v>14</v>
      </c>
      <c r="B43" s="34">
        <v>630508.93</v>
      </c>
      <c r="C43" s="34">
        <v>290000</v>
      </c>
      <c r="D43" s="35">
        <v>238326.51999999996</v>
      </c>
      <c r="E43" s="50">
        <f>D43:D67/C43:C67*100</f>
        <v>82.18155862068964</v>
      </c>
      <c r="F43" s="50">
        <f>D43:D67/B43:B67*100</f>
        <v>37.799071299434246</v>
      </c>
      <c r="H43" s="13" t="s">
        <v>36</v>
      </c>
    </row>
    <row r="44" spans="1:6" ht="15">
      <c r="A44" s="11" t="s">
        <v>6</v>
      </c>
      <c r="B44" s="34">
        <v>1100</v>
      </c>
      <c r="C44" s="34">
        <v>0</v>
      </c>
      <c r="D44" s="35">
        <v>-2996.33</v>
      </c>
      <c r="E44" s="50">
        <v>0</v>
      </c>
      <c r="F44" s="50">
        <v>0</v>
      </c>
    </row>
    <row r="45" spans="1:6" ht="15.75">
      <c r="A45" s="19" t="s">
        <v>22</v>
      </c>
      <c r="B45" s="29">
        <f>B46+B47+B49+B48+B50</f>
        <v>188443482.42000002</v>
      </c>
      <c r="C45" s="29">
        <f>C46+C47+C48</f>
        <v>169575021.22</v>
      </c>
      <c r="D45" s="29">
        <f>D46+D47+D48+D49+D50</f>
        <v>85546983.83</v>
      </c>
      <c r="E45" s="30">
        <f>D45:D69/C45:C69*100</f>
        <v>50.447868568457785</v>
      </c>
      <c r="F45" s="31">
        <f>D45/B45*100</f>
        <v>45.396626474634</v>
      </c>
    </row>
    <row r="46" spans="1:6" ht="15">
      <c r="A46" s="15" t="s">
        <v>27</v>
      </c>
      <c r="B46" s="32">
        <v>28570840</v>
      </c>
      <c r="C46" s="32">
        <v>21283000</v>
      </c>
      <c r="D46" s="33">
        <v>20733400</v>
      </c>
      <c r="E46" s="50">
        <f>D46:D70/C46:C70*100</f>
        <v>97.41765728515716</v>
      </c>
      <c r="F46" s="50">
        <f>D46/B46*100</f>
        <v>72.56839490893512</v>
      </c>
    </row>
    <row r="47" spans="1:10" ht="15">
      <c r="A47" s="7" t="s">
        <v>23</v>
      </c>
      <c r="B47" s="32">
        <v>143013289.88</v>
      </c>
      <c r="C47" s="32">
        <v>133160503.22</v>
      </c>
      <c r="D47" s="33">
        <v>49715106.47</v>
      </c>
      <c r="E47" s="50">
        <f>D47:D71/C47:C71*100</f>
        <v>37.33472408696414</v>
      </c>
      <c r="F47" s="50">
        <f>D47/B47*100</f>
        <v>34.76257801755004</v>
      </c>
      <c r="J47" t="s">
        <v>39</v>
      </c>
    </row>
    <row r="48" spans="1:6" ht="15">
      <c r="A48" s="7" t="s">
        <v>60</v>
      </c>
      <c r="B48" s="32">
        <v>16177423.69</v>
      </c>
      <c r="C48" s="32">
        <v>15131518</v>
      </c>
      <c r="D48" s="33">
        <v>15120518</v>
      </c>
      <c r="E48" s="50">
        <f>D48:D73/C48:C73*100</f>
        <v>99.92730405501946</v>
      </c>
      <c r="F48" s="50">
        <f>D48/B48*100</f>
        <v>93.46678611963831</v>
      </c>
    </row>
    <row r="49" spans="1:6" ht="26.25">
      <c r="A49" s="21" t="s">
        <v>30</v>
      </c>
      <c r="B49" s="32">
        <v>703974.86</v>
      </c>
      <c r="C49" s="34">
        <v>0</v>
      </c>
      <c r="D49" s="33">
        <v>-22040.64</v>
      </c>
      <c r="E49" s="50">
        <v>0</v>
      </c>
      <c r="F49" s="50">
        <v>0</v>
      </c>
    </row>
    <row r="50" spans="1:6" ht="15">
      <c r="A50" s="22" t="s">
        <v>32</v>
      </c>
      <c r="B50" s="32">
        <v>-22046.01</v>
      </c>
      <c r="C50" s="34">
        <v>0</v>
      </c>
      <c r="D50" s="33">
        <v>0</v>
      </c>
      <c r="E50" s="50">
        <v>0</v>
      </c>
      <c r="F50" s="50">
        <v>0</v>
      </c>
    </row>
    <row r="51" spans="1:6" ht="15">
      <c r="A51" s="26" t="s">
        <v>47</v>
      </c>
      <c r="B51" s="37">
        <f>B52+B53+B54+B55+B56+B57+B58+B59+B60+B61</f>
        <v>285705833.29999995</v>
      </c>
      <c r="C51" s="38">
        <f>C52+C53+C54+C55+C56+C57+C58+C59+C60+C61</f>
        <v>389749086.24</v>
      </c>
      <c r="D51" s="39">
        <f>D52+D53+D54+D55+D56+D57+D58+D59+D60+D61</f>
        <v>182035620.97</v>
      </c>
      <c r="E51" s="40">
        <f>D51/C51*100</f>
        <v>46.70584932632939</v>
      </c>
      <c r="F51" s="40">
        <f>D51/B51*100</f>
        <v>63.71435222985349</v>
      </c>
    </row>
    <row r="52" spans="1:6" ht="15">
      <c r="A52" s="27" t="s">
        <v>48</v>
      </c>
      <c r="B52" s="41">
        <v>26937767.93</v>
      </c>
      <c r="C52" s="42">
        <v>40662988.54</v>
      </c>
      <c r="D52" s="42">
        <v>34031028.72</v>
      </c>
      <c r="E52" s="49">
        <f>D52/C52*100</f>
        <v>83.69042695060111</v>
      </c>
      <c r="F52" s="49">
        <f aca="true" t="shared" si="2" ref="F52:F61">D52/B52*100</f>
        <v>126.33202872796447</v>
      </c>
    </row>
    <row r="53" spans="1:6" ht="26.25">
      <c r="A53" s="27" t="s">
        <v>49</v>
      </c>
      <c r="B53" s="41">
        <v>5499799</v>
      </c>
      <c r="C53" s="42">
        <v>1161321.5</v>
      </c>
      <c r="D53" s="42">
        <v>891320.5</v>
      </c>
      <c r="E53" s="49">
        <f aca="true" t="shared" si="3" ref="E53:E61">D53/C53*100</f>
        <v>76.7505380723598</v>
      </c>
      <c r="F53" s="49">
        <f t="shared" si="2"/>
        <v>16.20641954369605</v>
      </c>
    </row>
    <row r="54" spans="1:6" ht="15">
      <c r="A54" s="27" t="s">
        <v>50</v>
      </c>
      <c r="B54" s="41">
        <v>24374637.83</v>
      </c>
      <c r="C54" s="42">
        <v>51551788.11</v>
      </c>
      <c r="D54" s="42">
        <v>31405031.17</v>
      </c>
      <c r="E54" s="49">
        <f t="shared" si="3"/>
        <v>60.91938286018068</v>
      </c>
      <c r="F54" s="49">
        <f>D54/B54*100</f>
        <v>128.8430679012883</v>
      </c>
    </row>
    <row r="55" spans="1:6" ht="15">
      <c r="A55" s="27" t="s">
        <v>51</v>
      </c>
      <c r="B55" s="41">
        <v>192029680.78</v>
      </c>
      <c r="C55" s="42">
        <v>266761123.47</v>
      </c>
      <c r="D55" s="42">
        <v>90594664.22</v>
      </c>
      <c r="E55" s="49">
        <f t="shared" si="3"/>
        <v>33.96096966512749</v>
      </c>
      <c r="F55" s="49">
        <f t="shared" si="2"/>
        <v>47.1774279121936</v>
      </c>
    </row>
    <row r="56" spans="1:6" ht="15">
      <c r="A56" s="27" t="s">
        <v>52</v>
      </c>
      <c r="B56" s="41">
        <v>182554.82</v>
      </c>
      <c r="C56" s="43">
        <v>200000</v>
      </c>
      <c r="D56" s="42">
        <v>175162.91</v>
      </c>
      <c r="E56" s="49">
        <f t="shared" si="3"/>
        <v>87.58145499999999</v>
      </c>
      <c r="F56" s="49">
        <f t="shared" si="2"/>
        <v>95.95085465286537</v>
      </c>
    </row>
    <row r="57" spans="1:6" ht="15">
      <c r="A57" s="27" t="s">
        <v>53</v>
      </c>
      <c r="B57" s="41">
        <v>99185</v>
      </c>
      <c r="C57" s="42">
        <v>675480</v>
      </c>
      <c r="D57" s="42">
        <v>615080</v>
      </c>
      <c r="E57" s="49">
        <f t="shared" si="3"/>
        <v>91.05821045774857</v>
      </c>
      <c r="F57" s="49" t="s">
        <v>54</v>
      </c>
    </row>
    <row r="58" spans="1:6" ht="26.25">
      <c r="A58" s="27" t="s">
        <v>55</v>
      </c>
      <c r="B58" s="41">
        <v>30383040.97</v>
      </c>
      <c r="C58" s="42">
        <v>25333788.62</v>
      </c>
      <c r="D58" s="42">
        <v>21425993.48</v>
      </c>
      <c r="E58" s="49">
        <f t="shared" si="3"/>
        <v>84.57477008821746</v>
      </c>
      <c r="F58" s="49">
        <f t="shared" si="2"/>
        <v>70.51958196401695</v>
      </c>
    </row>
    <row r="59" spans="1:6" ht="15">
      <c r="A59" s="27" t="s">
        <v>56</v>
      </c>
      <c r="B59" s="41">
        <v>1752837.45</v>
      </c>
      <c r="C59" s="42">
        <v>2119277</v>
      </c>
      <c r="D59" s="42">
        <v>1869237.2</v>
      </c>
      <c r="E59" s="49">
        <f t="shared" si="3"/>
        <v>88.2016461274293</v>
      </c>
      <c r="F59" s="49">
        <f t="shared" si="2"/>
        <v>106.64064714044076</v>
      </c>
    </row>
    <row r="60" spans="1:6" ht="15">
      <c r="A60" s="27" t="s">
        <v>57</v>
      </c>
      <c r="B60" s="41">
        <v>4412500</v>
      </c>
      <c r="C60" s="43">
        <v>1000000</v>
      </c>
      <c r="D60" s="44">
        <v>1000000</v>
      </c>
      <c r="E60" s="49">
        <f t="shared" si="3"/>
        <v>100</v>
      </c>
      <c r="F60" s="49">
        <f t="shared" si="2"/>
        <v>22.6628895184136</v>
      </c>
    </row>
    <row r="61" spans="1:6" ht="26.25">
      <c r="A61" s="27" t="s">
        <v>58</v>
      </c>
      <c r="B61" s="41">
        <v>33829.52</v>
      </c>
      <c r="C61" s="42">
        <v>283319</v>
      </c>
      <c r="D61" s="42">
        <v>28102.77</v>
      </c>
      <c r="E61" s="49">
        <f t="shared" si="3"/>
        <v>9.919126496987495</v>
      </c>
      <c r="F61" s="49">
        <f t="shared" si="2"/>
        <v>83.07173734655414</v>
      </c>
    </row>
    <row r="62" spans="1:6" ht="14.25">
      <c r="A62" s="11" t="s">
        <v>59</v>
      </c>
      <c r="B62" s="37">
        <f>B14-B51</f>
        <v>-17108250.809999943</v>
      </c>
      <c r="C62" s="45">
        <v>-81165244.91</v>
      </c>
      <c r="D62" s="46">
        <f>D14-D51</f>
        <v>-19123104.96000001</v>
      </c>
      <c r="E62" s="48">
        <v>23.6</v>
      </c>
      <c r="F62" s="48">
        <v>111.8</v>
      </c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Мякотина В.В.</cp:lastModifiedBy>
  <cp:lastPrinted>2022-12-05T13:33:41Z</cp:lastPrinted>
  <dcterms:created xsi:type="dcterms:W3CDTF">2010-11-16T06:41:35Z</dcterms:created>
  <dcterms:modified xsi:type="dcterms:W3CDTF">2022-12-07T05:17:01Z</dcterms:modified>
  <cp:category/>
  <cp:version/>
  <cp:contentType/>
  <cp:contentStatus/>
</cp:coreProperties>
</file>