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1340" windowHeight="841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<sst xmlns="http://schemas.openxmlformats.org/spreadsheetml/2006/main" count="152" uniqueCount="107">
  <si>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</si>
  <si>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</si>
  <si>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</si>
  <si>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</si>
  <si>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</si>
  <si>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</si>
  <si>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</si>
  <si>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</si>
  <si>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</si>
  <si>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</si>
  <si>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</si>
  <si>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</si>
  <si>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</si>
  <si>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</si>
  <si>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</si>
  <si>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</si>
  <si>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</si>
  <si>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</si>
  <si>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</si>
  <si>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</si>
  <si>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</si>
  <si>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</si>
  <si>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</si>
  <si>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</si>
  <si>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</si>
  <si>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</si>
  <si>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</si>
  <si>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</si>
  <si>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</si>
  <si>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</si>
  <si>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</si>
  <si>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</si>
  <si>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</si>
  <si>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</si>
  <si>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</si>
  <si>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</si>
  <si>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</si>
  <si>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</si>
  <si>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</si>
  <si>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</si>
  <si>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</si>
  <si>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</si>
  <si>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</si>
  <si>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</si>
  <si>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</si>
  <si>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</si>
  <si>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</si>
  <si>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</si>
  <si>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</si>
  <si>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</si>
  <si>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</si>
  <si>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</si>
  <si>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</si>
  <si>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</si>
  <si>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</si>
  <si>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</si>
  <si>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</si>
  <si>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</si>
  <si>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</si>
  <si>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</si>
  <si>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</si>
  <si>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</si>
  <si>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</si>
  <si>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</si>
  <si>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</si>
  <si>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</si>
  <si>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</si>
  <si>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</si>
  <si>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</si>
  <si>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</si>
  <si>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</si>
  <si>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</si>
  <si>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</si>
  <si>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</si>
  <si>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</si>
  <si>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</si>
  <si>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</si>
  <si>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</si>
  <si>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</si>
  <si>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</si>
  <si>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</si>
  <si>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</si>
  <si>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</si>
  <si>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</si>
  <si>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</si>
  <si>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</si>
  <si>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</si>
  <si>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</si>
  <si>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</si>
  <si>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</si>
  <si>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</si>
  <si>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</si>
  <si>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</si>
  <si>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</si>
  <si>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</si>
  <si>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</si>
  <si>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</si>
  <si>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</si>
  <si>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</si>
  <si>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</si>
  <si>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</si>
  <si>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</si>
  <si>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</si>
  <si>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</si>
  <si>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t>0600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</si>
  <si>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2021 г</t>
    </r>
    <r>
      <rPr>
        <b/>
        <sz val="14"/>
        <rFont val="Arial"/>
        <family val="2"/>
      </rPr>
      <t>од</t>
    </r>
  </si>
  <si>
    <t xml:space="preserve">        (по состоянию на 01.12.2021 года)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</si>
</sst>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184" fontId="1" fillId="33" borderId="11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184" fontId="12" fillId="0" borderId="0" xfId="0" applyNumberFormat="1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1">
      <selection activeCell="V36" sqref="V36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6" width="8.75390625" style="1" customWidth="1"/>
    <col min="7" max="7" width="11.1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105</v>
      </c>
    </row>
    <row r="27" spans="2:20" ht="18.75" thickBot="1">
      <c r="B27" s="40" t="s">
        <v>106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C30" s="52"/>
      <c r="D30" s="52"/>
      <c r="G30" s="63"/>
      <c r="S30" s="2" t="s">
        <v>29</v>
      </c>
      <c r="T30" s="13"/>
    </row>
    <row r="31" spans="4:7" ht="18.75" thickBot="1">
      <c r="D31" s="52"/>
      <c r="E31" s="52"/>
      <c r="G31" s="39"/>
    </row>
    <row r="32" spans="1:20" ht="12.75">
      <c r="A32" s="64" t="s">
        <v>0</v>
      </c>
      <c r="B32" s="66" t="s">
        <v>1</v>
      </c>
      <c r="C32" s="68" t="s">
        <v>60</v>
      </c>
      <c r="D32" s="68" t="s">
        <v>61</v>
      </c>
      <c r="E32" s="70" t="s">
        <v>2</v>
      </c>
      <c r="F32" s="70"/>
      <c r="G32" s="70"/>
      <c r="H32" s="71" t="s">
        <v>6</v>
      </c>
      <c r="I32" s="70" t="s">
        <v>33</v>
      </c>
      <c r="J32" s="70"/>
      <c r="K32" s="70"/>
      <c r="L32" s="71" t="s">
        <v>36</v>
      </c>
      <c r="M32" s="70" t="s">
        <v>34</v>
      </c>
      <c r="N32" s="70"/>
      <c r="O32" s="70"/>
      <c r="P32" s="71" t="s">
        <v>37</v>
      </c>
      <c r="Q32" s="70" t="s">
        <v>35</v>
      </c>
      <c r="R32" s="70"/>
      <c r="S32" s="70"/>
      <c r="T32" s="73" t="s">
        <v>38</v>
      </c>
    </row>
    <row r="33" spans="1:20" ht="47.25">
      <c r="A33" s="65"/>
      <c r="B33" s="67"/>
      <c r="C33" s="69"/>
      <c r="D33" s="69"/>
      <c r="E33" s="5" t="s">
        <v>3</v>
      </c>
      <c r="F33" s="5" t="s">
        <v>4</v>
      </c>
      <c r="G33" s="5" t="s">
        <v>5</v>
      </c>
      <c r="H33" s="72"/>
      <c r="I33" s="5" t="s">
        <v>7</v>
      </c>
      <c r="J33" s="5" t="s">
        <v>8</v>
      </c>
      <c r="K33" s="5" t="s">
        <v>9</v>
      </c>
      <c r="L33" s="72"/>
      <c r="M33" s="5" t="s">
        <v>10</v>
      </c>
      <c r="N33" s="5" t="s">
        <v>11</v>
      </c>
      <c r="O33" s="5" t="s">
        <v>12</v>
      </c>
      <c r="P33" s="72"/>
      <c r="Q33" s="5" t="s">
        <v>13</v>
      </c>
      <c r="R33" s="5" t="s">
        <v>14</v>
      </c>
      <c r="S33" s="5" t="s">
        <v>15</v>
      </c>
      <c r="T33" s="74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0">
        <v>14653.8</v>
      </c>
      <c r="D35" s="50">
        <v>14653.8</v>
      </c>
      <c r="E35" s="55">
        <v>14653.8</v>
      </c>
      <c r="F35" s="56">
        <v>1251.3</v>
      </c>
      <c r="G35" s="56">
        <v>7942.2</v>
      </c>
      <c r="H35" s="57">
        <v>14653.8</v>
      </c>
      <c r="I35" s="61">
        <v>2264.7</v>
      </c>
      <c r="J35" s="58">
        <v>7906.5</v>
      </c>
      <c r="K35" s="58">
        <v>4852.6</v>
      </c>
      <c r="L35" s="59">
        <v>2264.7</v>
      </c>
      <c r="M35" s="60">
        <v>1939.1</v>
      </c>
      <c r="N35" s="60">
        <v>4494.5</v>
      </c>
      <c r="O35" s="60">
        <v>10116.8</v>
      </c>
      <c r="P35" s="59">
        <v>1939.1</v>
      </c>
      <c r="Q35" s="59">
        <v>6907.5</v>
      </c>
      <c r="R35" s="59">
        <v>3832.9</v>
      </c>
      <c r="S35" s="59">
        <v>2545.5</v>
      </c>
      <c r="T35" s="41">
        <v>6907.5</v>
      </c>
    </row>
    <row r="36" spans="1:20" ht="12.75">
      <c r="A36" s="44" t="s">
        <v>90</v>
      </c>
      <c r="B36" s="47" t="s">
        <v>20</v>
      </c>
      <c r="C36" s="51">
        <f>C37+C38</f>
        <v>145952.2</v>
      </c>
      <c r="D36" s="51">
        <f>D37+D38</f>
        <v>145952.2</v>
      </c>
      <c r="E36" s="57">
        <f>E37+E38</f>
        <v>3505.8</v>
      </c>
      <c r="F36" s="57">
        <f>F37+F38</f>
        <v>6355.5</v>
      </c>
      <c r="G36" s="57">
        <f>G37+G38</f>
        <v>7710.5</v>
      </c>
      <c r="H36" s="57">
        <f>E36+F36+G36</f>
        <v>17571.8</v>
      </c>
      <c r="I36" s="61">
        <f aca="true" t="shared" si="1" ref="I36:S36">I37+I38</f>
        <v>10045.900000000001</v>
      </c>
      <c r="J36" s="57">
        <f>J37+J38</f>
        <v>3755.2</v>
      </c>
      <c r="K36" s="57">
        <f t="shared" si="1"/>
        <v>7565</v>
      </c>
      <c r="L36" s="59">
        <f>I36+J36+K36</f>
        <v>21366.100000000002</v>
      </c>
      <c r="M36" s="60">
        <f t="shared" si="1"/>
        <v>6856.4</v>
      </c>
      <c r="N36" s="60">
        <f t="shared" si="1"/>
        <v>4554.3</v>
      </c>
      <c r="O36" s="60">
        <f t="shared" si="1"/>
        <v>6266.799999999999</v>
      </c>
      <c r="P36" s="59">
        <f>P37+P38</f>
        <v>17677.5</v>
      </c>
      <c r="Q36" s="59">
        <f t="shared" si="1"/>
        <v>11906.8</v>
      </c>
      <c r="R36" s="59">
        <f t="shared" si="1"/>
        <v>11631.8</v>
      </c>
      <c r="S36" s="59">
        <f t="shared" si="1"/>
        <v>65798.2</v>
      </c>
      <c r="T36" s="54">
        <f>Q36+R36+S36</f>
        <v>89336.79999999999</v>
      </c>
    </row>
    <row r="37" spans="1:20" ht="12.75">
      <c r="A37" s="45" t="s">
        <v>91</v>
      </c>
      <c r="B37" s="47"/>
      <c r="C37" s="42">
        <v>58768</v>
      </c>
      <c r="D37" s="6">
        <f aca="true" t="shared" si="2" ref="D37:D42">H37+L37+P37+T37</f>
        <v>58768</v>
      </c>
      <c r="E37" s="53">
        <v>2659.8</v>
      </c>
      <c r="F37" s="53">
        <v>5222.7</v>
      </c>
      <c r="G37" s="53">
        <v>3601</v>
      </c>
      <c r="H37" s="58">
        <f>G37+F37+E37</f>
        <v>11483.5</v>
      </c>
      <c r="I37" s="53">
        <v>5018.8</v>
      </c>
      <c r="J37" s="53">
        <v>2715.1</v>
      </c>
      <c r="K37" s="53">
        <v>4531.2</v>
      </c>
      <c r="L37" s="58">
        <f>K37+J37+I37</f>
        <v>12265.099999999999</v>
      </c>
      <c r="M37" s="53">
        <v>4602.7</v>
      </c>
      <c r="N37" s="53">
        <v>2941.5</v>
      </c>
      <c r="O37" s="53">
        <v>3205.2</v>
      </c>
      <c r="P37" s="58">
        <f>O37+N37+M37</f>
        <v>10749.4</v>
      </c>
      <c r="Q37" s="53">
        <v>9472.8</v>
      </c>
      <c r="R37" s="53">
        <v>8833.5</v>
      </c>
      <c r="S37" s="62">
        <v>5963.7</v>
      </c>
      <c r="T37" s="53">
        <f>S37+R37+Q37</f>
        <v>24270</v>
      </c>
    </row>
    <row r="38" spans="1:20" ht="12.75">
      <c r="A38" s="45" t="s">
        <v>92</v>
      </c>
      <c r="B38" s="47"/>
      <c r="C38" s="42">
        <v>87184.2</v>
      </c>
      <c r="D38" s="6">
        <f t="shared" si="2"/>
        <v>87184.20000000001</v>
      </c>
      <c r="E38" s="53">
        <v>846</v>
      </c>
      <c r="F38" s="53">
        <v>1132.8</v>
      </c>
      <c r="G38" s="53">
        <v>4109.5</v>
      </c>
      <c r="H38" s="58">
        <f>E38+F38+G38</f>
        <v>6088.3</v>
      </c>
      <c r="I38" s="53">
        <v>5027.1</v>
      </c>
      <c r="J38" s="53">
        <v>1040.1</v>
      </c>
      <c r="K38" s="53">
        <v>3033.8</v>
      </c>
      <c r="L38" s="58">
        <f>I38+J38+K38</f>
        <v>9101</v>
      </c>
      <c r="M38" s="53">
        <v>2253.7</v>
      </c>
      <c r="N38" s="53">
        <v>1612.8</v>
      </c>
      <c r="O38" s="53">
        <v>3061.6</v>
      </c>
      <c r="P38" s="58">
        <f>M38+N38+O38</f>
        <v>6928.1</v>
      </c>
      <c r="Q38" s="53">
        <v>2434</v>
      </c>
      <c r="R38" s="53">
        <v>2798.3</v>
      </c>
      <c r="S38" s="62">
        <v>59834.5</v>
      </c>
      <c r="T38" s="53">
        <f>Q38+R38+S38</f>
        <v>65066.8</v>
      </c>
    </row>
    <row r="39" spans="1:20" ht="25.5">
      <c r="A39" s="45" t="s">
        <v>99</v>
      </c>
      <c r="B39" s="47" t="s">
        <v>21</v>
      </c>
      <c r="C39" s="6">
        <v>32550</v>
      </c>
      <c r="D39" s="6">
        <f t="shared" si="2"/>
        <v>32550</v>
      </c>
      <c r="E39" s="58">
        <v>8000</v>
      </c>
      <c r="F39" s="58"/>
      <c r="G39" s="58"/>
      <c r="H39" s="58">
        <f>E39</f>
        <v>8000</v>
      </c>
      <c r="I39" s="53">
        <v>4053</v>
      </c>
      <c r="J39" s="58"/>
      <c r="K39" s="58"/>
      <c r="L39" s="58">
        <f>I39+K39</f>
        <v>4053</v>
      </c>
      <c r="M39" s="58"/>
      <c r="N39" s="58"/>
      <c r="O39" s="58"/>
      <c r="P39" s="58">
        <f>O39</f>
        <v>0</v>
      </c>
      <c r="Q39" s="58">
        <v>6623.5</v>
      </c>
      <c r="R39" s="58"/>
      <c r="S39" s="58">
        <v>13873.5</v>
      </c>
      <c r="T39" s="53">
        <f>Q39+S39</f>
        <v>20497</v>
      </c>
    </row>
    <row r="40" spans="1:20" ht="27.75" customHeight="1">
      <c r="A40" s="45" t="s">
        <v>98</v>
      </c>
      <c r="B40" s="47" t="s">
        <v>22</v>
      </c>
      <c r="C40" s="6">
        <v>275126.4</v>
      </c>
      <c r="D40" s="6">
        <f t="shared" si="2"/>
        <v>275126.4</v>
      </c>
      <c r="E40" s="53">
        <v>798.5</v>
      </c>
      <c r="F40" s="53">
        <v>11896.6</v>
      </c>
      <c r="G40" s="53">
        <v>8288.5</v>
      </c>
      <c r="H40" s="58">
        <f>E40+F40+G40</f>
        <v>20983.6</v>
      </c>
      <c r="I40" s="53">
        <v>10894.4</v>
      </c>
      <c r="J40" s="53">
        <v>1568.6</v>
      </c>
      <c r="K40" s="53">
        <v>12460.7</v>
      </c>
      <c r="L40" s="58">
        <f>I40+J40+K40</f>
        <v>24923.7</v>
      </c>
      <c r="M40" s="53">
        <v>41090.5</v>
      </c>
      <c r="N40" s="53">
        <v>28942.1</v>
      </c>
      <c r="O40" s="53">
        <v>7238.9</v>
      </c>
      <c r="P40" s="58">
        <f>M40+N40+O40</f>
        <v>77271.5</v>
      </c>
      <c r="Q40" s="53">
        <v>34725.3</v>
      </c>
      <c r="R40" s="53">
        <v>29857.4</v>
      </c>
      <c r="S40" s="53">
        <v>87364.9</v>
      </c>
      <c r="T40" s="53">
        <f>Q40+R40+S40</f>
        <v>151947.6</v>
      </c>
    </row>
    <row r="41" spans="1:20" ht="27.75" customHeight="1">
      <c r="A41" s="45" t="s">
        <v>103</v>
      </c>
      <c r="B41" s="47" t="s">
        <v>23</v>
      </c>
      <c r="C41" s="6">
        <v>0</v>
      </c>
      <c r="D41" s="42">
        <f t="shared" si="2"/>
        <v>-3.623767952376511E-13</v>
      </c>
      <c r="E41" s="42">
        <v>-11569.4</v>
      </c>
      <c r="F41" s="6"/>
      <c r="G41" s="6">
        <v>3177.9</v>
      </c>
      <c r="H41" s="42">
        <f>E41+G41</f>
        <v>-8391.5</v>
      </c>
      <c r="I41" s="53"/>
      <c r="J41" s="6"/>
      <c r="K41" s="6">
        <v>0</v>
      </c>
      <c r="L41" s="6">
        <f>K41</f>
        <v>0</v>
      </c>
      <c r="M41" s="6">
        <v>886.3</v>
      </c>
      <c r="N41" s="6">
        <v>7483.1</v>
      </c>
      <c r="O41" s="6"/>
      <c r="P41" s="6">
        <f>M41+N41</f>
        <v>8369.4</v>
      </c>
      <c r="Q41" s="6"/>
      <c r="R41" s="6"/>
      <c r="S41" s="6">
        <v>22.1</v>
      </c>
      <c r="T41" s="6">
        <f>S41</f>
        <v>22.1</v>
      </c>
    </row>
    <row r="42" spans="1:20" ht="27.75" customHeight="1">
      <c r="A42" s="45" t="s">
        <v>102</v>
      </c>
      <c r="B42" s="47" t="s">
        <v>24</v>
      </c>
      <c r="C42" s="6">
        <v>704</v>
      </c>
      <c r="D42" s="6">
        <f t="shared" si="2"/>
        <v>704</v>
      </c>
      <c r="E42" s="6"/>
      <c r="F42" s="6"/>
      <c r="G42" s="6">
        <v>250</v>
      </c>
      <c r="H42" s="6">
        <f>G42</f>
        <v>250</v>
      </c>
      <c r="I42" s="53">
        <v>60</v>
      </c>
      <c r="J42" s="6">
        <v>25</v>
      </c>
      <c r="K42" s="6">
        <v>25</v>
      </c>
      <c r="L42" s="6">
        <f>I42+J42+K42</f>
        <v>110</v>
      </c>
      <c r="M42" s="6">
        <v>281</v>
      </c>
      <c r="N42" s="6">
        <v>13</v>
      </c>
      <c r="O42" s="6">
        <v>25</v>
      </c>
      <c r="P42" s="6">
        <f>M42+N42+O42</f>
        <v>319</v>
      </c>
      <c r="Q42" s="6">
        <v>25</v>
      </c>
      <c r="R42" s="6"/>
      <c r="S42" s="6"/>
      <c r="T42" s="6">
        <f>Q42</f>
        <v>25</v>
      </c>
    </row>
    <row r="43" spans="1:22" ht="12.75">
      <c r="A43" s="44" t="s">
        <v>82</v>
      </c>
      <c r="B43" s="47" t="s">
        <v>25</v>
      </c>
      <c r="C43" s="42">
        <f>C44+C45+C46+C47+C48+C49+C50+C51+C52+C53</f>
        <v>439986.7</v>
      </c>
      <c r="D43" s="42">
        <f>D44+D45+D46+D47+D49+D50+D51+D52+D53+D48</f>
        <v>439986.69999999995</v>
      </c>
      <c r="E43" s="6">
        <f>E44+E45+E46+E47+E49+E50+E51+E52+E53</f>
        <v>14137.4</v>
      </c>
      <c r="F43" s="6">
        <f>F44+F45+F46+F47+F49+F50+F51+F52+F53+F48</f>
        <v>11561.2</v>
      </c>
      <c r="G43" s="6">
        <f>G44+G45+G46+G47+G49+G50+G51+G52+G53</f>
        <v>22104.399999999998</v>
      </c>
      <c r="H43" s="6">
        <f>E43+F43+G43</f>
        <v>47803</v>
      </c>
      <c r="I43" s="6">
        <f>I44+I45+I46+I47+I49+I50+I51+I52+I53+I48</f>
        <v>15358.5</v>
      </c>
      <c r="J43" s="6">
        <f>J44+J45+J46+J47+J49+J50+J51+J52+J53+J48</f>
        <v>8402.7</v>
      </c>
      <c r="K43" s="6">
        <f>K44+K45+K46+K47+K49+K50+K51+K52+K53+K48</f>
        <v>22964.2</v>
      </c>
      <c r="L43" s="6">
        <f>I43+J43+K43</f>
        <v>46725.4</v>
      </c>
      <c r="M43" s="6">
        <f>M44+M45+M46+M47+M49+M50+M51+M52+M53+M48</f>
        <v>46558.799999999996</v>
      </c>
      <c r="N43" s="6">
        <f>N44+N45+N46+N47+N49+N50+N51+N52+N53</f>
        <v>35370.200000000004</v>
      </c>
      <c r="O43" s="6">
        <f>O44+O45+O46+O47+O49+O50+O51+O52+O53</f>
        <v>16740</v>
      </c>
      <c r="P43" s="6">
        <f>M43+N43+O43</f>
        <v>98669</v>
      </c>
      <c r="Q43" s="6">
        <f>Q44+Q45+Q46+Q47+Q49+Q50+Q51+Q52+Q53</f>
        <v>49731.69999999999</v>
      </c>
      <c r="R43" s="6">
        <f>R44+R45+R46+R47+R49+R50+R51+R52+R53</f>
        <v>42776.600000000006</v>
      </c>
      <c r="S43" s="42">
        <f>S44+S45+S46+S47+S48+S49+S50+S51+S52+S53</f>
        <v>154281</v>
      </c>
      <c r="T43" s="42">
        <f>Q43+R43+S43</f>
        <v>246789.3</v>
      </c>
      <c r="U43" s="52"/>
      <c r="V43" s="52"/>
    </row>
    <row r="44" spans="1:21" ht="12.75">
      <c r="A44" s="45" t="s">
        <v>83</v>
      </c>
      <c r="B44" s="47"/>
      <c r="C44" s="6">
        <v>32964.6</v>
      </c>
      <c r="D44" s="6">
        <f aca="true" t="shared" si="3" ref="D44:D53">H44+L44+P44+T44</f>
        <v>32964.6</v>
      </c>
      <c r="E44" s="6">
        <v>1636</v>
      </c>
      <c r="F44" s="6">
        <v>2677.9</v>
      </c>
      <c r="G44" s="6">
        <v>2633</v>
      </c>
      <c r="H44" s="6">
        <f aca="true" t="shared" si="4" ref="H44:H52">E44+F44+G44</f>
        <v>6946.9</v>
      </c>
      <c r="I44" s="6">
        <v>3932.4</v>
      </c>
      <c r="J44" s="6">
        <v>1013.6</v>
      </c>
      <c r="K44" s="6">
        <v>2735.9</v>
      </c>
      <c r="L44" s="6">
        <f>I44+J44+K44</f>
        <v>7681.9</v>
      </c>
      <c r="M44" s="6">
        <v>2519.8</v>
      </c>
      <c r="N44" s="6">
        <v>2736</v>
      </c>
      <c r="O44" s="6">
        <v>2159.4</v>
      </c>
      <c r="P44" s="6">
        <f aca="true" t="shared" si="5" ref="P44:P54">M44+N44+O44</f>
        <v>7415.200000000001</v>
      </c>
      <c r="Q44" s="6">
        <v>2948.1</v>
      </c>
      <c r="R44" s="6">
        <v>1945.7</v>
      </c>
      <c r="S44" s="6">
        <v>6026.8</v>
      </c>
      <c r="T44" s="6">
        <f aca="true" t="shared" si="6" ref="T44:T53">Q44+R44+S44</f>
        <v>10920.6</v>
      </c>
      <c r="U44" s="52"/>
    </row>
    <row r="45" spans="1:20" ht="12.75">
      <c r="A45" s="45" t="s">
        <v>84</v>
      </c>
      <c r="B45" s="47"/>
      <c r="C45" s="6">
        <v>5957</v>
      </c>
      <c r="D45" s="6">
        <f>H45+L45+P45+T45</f>
        <v>5957</v>
      </c>
      <c r="E45" s="6">
        <v>200</v>
      </c>
      <c r="F45" s="6">
        <v>0</v>
      </c>
      <c r="G45" s="6">
        <v>3893.7</v>
      </c>
      <c r="H45" s="6">
        <f t="shared" si="4"/>
        <v>4093.7</v>
      </c>
      <c r="I45" s="6">
        <v>249.2</v>
      </c>
      <c r="J45" s="6">
        <v>672.7</v>
      </c>
      <c r="K45" s="6">
        <v>376.2</v>
      </c>
      <c r="L45" s="6">
        <f>I45+J45+K45</f>
        <v>1298.1000000000001</v>
      </c>
      <c r="M45" s="6">
        <v>0</v>
      </c>
      <c r="N45" s="6">
        <v>0</v>
      </c>
      <c r="O45" s="6">
        <v>0</v>
      </c>
      <c r="P45" s="6">
        <f>M45+N45+O45</f>
        <v>0</v>
      </c>
      <c r="Q45" s="6">
        <v>0</v>
      </c>
      <c r="R45" s="6">
        <v>108</v>
      </c>
      <c r="S45" s="6">
        <v>457.2</v>
      </c>
      <c r="T45" s="6">
        <f t="shared" si="6"/>
        <v>565.2</v>
      </c>
    </row>
    <row r="46" spans="1:20" ht="12.75">
      <c r="A46" s="45" t="s">
        <v>85</v>
      </c>
      <c r="B46" s="47"/>
      <c r="C46" s="6">
        <v>30243.2</v>
      </c>
      <c r="D46" s="6">
        <f t="shared" si="3"/>
        <v>30243.2</v>
      </c>
      <c r="E46" s="6">
        <v>230.3</v>
      </c>
      <c r="F46" s="6">
        <v>481.7</v>
      </c>
      <c r="G46" s="6">
        <v>874.8</v>
      </c>
      <c r="H46" s="6">
        <f t="shared" si="4"/>
        <v>1586.8</v>
      </c>
      <c r="I46" s="6">
        <v>491.7</v>
      </c>
      <c r="J46" s="6">
        <v>383.8</v>
      </c>
      <c r="K46" s="6">
        <v>524</v>
      </c>
      <c r="L46" s="6">
        <f aca="true" t="shared" si="7" ref="L46:L53">I46+J46+K46</f>
        <v>1399.5</v>
      </c>
      <c r="M46" s="6">
        <v>559.9</v>
      </c>
      <c r="N46" s="6">
        <v>795.3</v>
      </c>
      <c r="O46" s="6">
        <v>1298.3</v>
      </c>
      <c r="P46" s="6">
        <f t="shared" si="5"/>
        <v>2653.5</v>
      </c>
      <c r="Q46" s="6">
        <v>14018.5</v>
      </c>
      <c r="R46" s="6">
        <v>4716.2</v>
      </c>
      <c r="S46" s="6">
        <v>5868.7</v>
      </c>
      <c r="T46" s="6">
        <f t="shared" si="6"/>
        <v>24603.4</v>
      </c>
    </row>
    <row r="47" spans="1:22" ht="12.75">
      <c r="A47" s="45" t="s">
        <v>86</v>
      </c>
      <c r="B47" s="47"/>
      <c r="C47" s="42">
        <v>300014.2</v>
      </c>
      <c r="D47" s="42">
        <f t="shared" si="3"/>
        <v>300014.19999999995</v>
      </c>
      <c r="E47" s="6">
        <v>10852.9</v>
      </c>
      <c r="F47" s="6">
        <v>6598.9</v>
      </c>
      <c r="G47" s="6">
        <v>11637.7</v>
      </c>
      <c r="H47" s="6">
        <f t="shared" si="4"/>
        <v>29089.5</v>
      </c>
      <c r="I47" s="6">
        <v>6400.2</v>
      </c>
      <c r="J47" s="6">
        <v>4275.9</v>
      </c>
      <c r="K47" s="6">
        <v>16056.1</v>
      </c>
      <c r="L47" s="6">
        <f t="shared" si="7"/>
        <v>26732.199999999997</v>
      </c>
      <c r="M47" s="6">
        <v>40315</v>
      </c>
      <c r="N47" s="6">
        <v>30703.9</v>
      </c>
      <c r="O47" s="6">
        <v>11499</v>
      </c>
      <c r="P47" s="6">
        <f t="shared" si="5"/>
        <v>82517.9</v>
      </c>
      <c r="Q47" s="6">
        <v>22748.6</v>
      </c>
      <c r="R47" s="6">
        <v>30941.5</v>
      </c>
      <c r="S47" s="42">
        <v>107984.5</v>
      </c>
      <c r="T47" s="42">
        <v>161674.6</v>
      </c>
      <c r="U47" s="52"/>
      <c r="V47" s="52"/>
    </row>
    <row r="48" spans="1:22" ht="12.75">
      <c r="A48" s="45" t="s">
        <v>104</v>
      </c>
      <c r="B48" s="47"/>
      <c r="C48" s="42">
        <v>205</v>
      </c>
      <c r="D48" s="42">
        <v>205</v>
      </c>
      <c r="E48" s="6">
        <v>0</v>
      </c>
      <c r="F48" s="6">
        <v>182.5</v>
      </c>
      <c r="G48" s="6"/>
      <c r="H48" s="6">
        <f>F48</f>
        <v>182.5</v>
      </c>
      <c r="I48" s="6"/>
      <c r="J48" s="6"/>
      <c r="K48" s="6"/>
      <c r="L48" s="6"/>
      <c r="M48" s="6">
        <v>0</v>
      </c>
      <c r="N48" s="6">
        <v>0</v>
      </c>
      <c r="O48" s="6">
        <v>0</v>
      </c>
      <c r="P48" s="6">
        <f>M48</f>
        <v>0</v>
      </c>
      <c r="Q48" s="6">
        <v>0</v>
      </c>
      <c r="R48" s="6">
        <v>0</v>
      </c>
      <c r="S48" s="42">
        <v>22.5</v>
      </c>
      <c r="T48" s="42">
        <f>S48</f>
        <v>22.5</v>
      </c>
      <c r="V48" s="52"/>
    </row>
    <row r="49" spans="1:20" ht="12.75">
      <c r="A49" s="45" t="s">
        <v>87</v>
      </c>
      <c r="B49" s="47"/>
      <c r="C49" s="6">
        <v>174</v>
      </c>
      <c r="D49" s="6">
        <f>H49+L49+P49+T49</f>
        <v>174</v>
      </c>
      <c r="E49" s="6">
        <v>6</v>
      </c>
      <c r="F49" s="6">
        <v>0.5</v>
      </c>
      <c r="G49" s="6">
        <v>2</v>
      </c>
      <c r="H49" s="6">
        <f t="shared" si="4"/>
        <v>8.5</v>
      </c>
      <c r="I49" s="6">
        <v>19.4</v>
      </c>
      <c r="J49" s="6">
        <v>13.5</v>
      </c>
      <c r="K49" s="6">
        <v>7.5</v>
      </c>
      <c r="L49" s="6">
        <f t="shared" si="7"/>
        <v>40.4</v>
      </c>
      <c r="M49" s="6">
        <v>1.5</v>
      </c>
      <c r="N49" s="6">
        <v>16</v>
      </c>
      <c r="O49" s="6">
        <v>9</v>
      </c>
      <c r="P49" s="6">
        <v>26.5</v>
      </c>
      <c r="Q49" s="6">
        <v>0</v>
      </c>
      <c r="R49" s="6">
        <v>23.9</v>
      </c>
      <c r="S49" s="6">
        <v>74.7</v>
      </c>
      <c r="T49" s="6">
        <v>98.6</v>
      </c>
    </row>
    <row r="50" spans="1:20" ht="12.75">
      <c r="A50" s="45" t="s">
        <v>88</v>
      </c>
      <c r="B50" s="47"/>
      <c r="C50" s="6">
        <v>60176.3</v>
      </c>
      <c r="D50" s="6">
        <f t="shared" si="3"/>
        <v>60176.3</v>
      </c>
      <c r="E50" s="6">
        <v>1092.3</v>
      </c>
      <c r="F50" s="6">
        <v>1509.7</v>
      </c>
      <c r="G50" s="6">
        <v>1919.6</v>
      </c>
      <c r="H50" s="6">
        <f t="shared" si="4"/>
        <v>4521.6</v>
      </c>
      <c r="I50" s="6">
        <v>3428</v>
      </c>
      <c r="J50" s="6">
        <v>1322</v>
      </c>
      <c r="K50" s="6">
        <v>2554.4</v>
      </c>
      <c r="L50" s="6">
        <f t="shared" si="7"/>
        <v>7304.4</v>
      </c>
      <c r="M50" s="6">
        <v>2454.1</v>
      </c>
      <c r="N50" s="6">
        <v>753.2</v>
      </c>
      <c r="O50" s="6">
        <v>1167.1</v>
      </c>
      <c r="P50" s="6">
        <f>M50+N50+O50</f>
        <v>4374.4</v>
      </c>
      <c r="Q50" s="6">
        <v>9325.7</v>
      </c>
      <c r="R50" s="6">
        <v>4856.9</v>
      </c>
      <c r="S50" s="6">
        <v>29793.3</v>
      </c>
      <c r="T50" s="6">
        <f t="shared" si="6"/>
        <v>43975.9</v>
      </c>
    </row>
    <row r="51" spans="1:20" ht="12.75">
      <c r="A51" s="49" t="s">
        <v>89</v>
      </c>
      <c r="B51" s="47"/>
      <c r="C51" s="6">
        <v>2033.5</v>
      </c>
      <c r="D51" s="6">
        <f t="shared" si="3"/>
        <v>2033.5</v>
      </c>
      <c r="E51" s="6">
        <v>119.9</v>
      </c>
      <c r="F51" s="6">
        <v>110</v>
      </c>
      <c r="G51" s="6">
        <v>143.6</v>
      </c>
      <c r="H51" s="6">
        <f>E51+F51+G51</f>
        <v>373.5</v>
      </c>
      <c r="I51" s="6">
        <v>176.7</v>
      </c>
      <c r="J51" s="6">
        <v>165</v>
      </c>
      <c r="K51" s="6">
        <v>160.1</v>
      </c>
      <c r="L51" s="6">
        <f>I51+J51+K51</f>
        <v>501.79999999999995</v>
      </c>
      <c r="M51" s="6">
        <v>158.5</v>
      </c>
      <c r="N51" s="6">
        <v>165.8</v>
      </c>
      <c r="O51" s="6">
        <v>207.2</v>
      </c>
      <c r="P51" s="6">
        <f t="shared" si="5"/>
        <v>531.5</v>
      </c>
      <c r="Q51" s="6">
        <v>175.1</v>
      </c>
      <c r="R51" s="6">
        <v>170.9</v>
      </c>
      <c r="S51" s="6">
        <v>280.7</v>
      </c>
      <c r="T51" s="6">
        <f t="shared" si="6"/>
        <v>626.7</v>
      </c>
    </row>
    <row r="52" spans="1:20" ht="12.75">
      <c r="A52" s="49" t="s">
        <v>94</v>
      </c>
      <c r="B52" s="47"/>
      <c r="C52" s="6">
        <v>6625</v>
      </c>
      <c r="D52" s="6">
        <f t="shared" si="3"/>
        <v>6625</v>
      </c>
      <c r="E52" s="6">
        <v>0</v>
      </c>
      <c r="F52" s="6">
        <v>0</v>
      </c>
      <c r="G52" s="6">
        <v>1000</v>
      </c>
      <c r="H52" s="6">
        <f t="shared" si="4"/>
        <v>1000</v>
      </c>
      <c r="I52" s="6">
        <v>656.3</v>
      </c>
      <c r="J52" s="6">
        <v>556.2</v>
      </c>
      <c r="K52" s="6">
        <v>550</v>
      </c>
      <c r="L52" s="6">
        <f t="shared" si="7"/>
        <v>1762.5</v>
      </c>
      <c r="M52" s="6">
        <v>550</v>
      </c>
      <c r="N52" s="6">
        <v>200</v>
      </c>
      <c r="O52" s="6">
        <v>400</v>
      </c>
      <c r="P52" s="6">
        <f t="shared" si="5"/>
        <v>1150</v>
      </c>
      <c r="Q52" s="6">
        <v>500</v>
      </c>
      <c r="R52" s="6">
        <v>0</v>
      </c>
      <c r="S52" s="6">
        <v>2212.5</v>
      </c>
      <c r="T52" s="6">
        <f t="shared" si="6"/>
        <v>2712.5</v>
      </c>
    </row>
    <row r="53" spans="1:20" ht="12.75">
      <c r="A53" s="49" t="s">
        <v>97</v>
      </c>
      <c r="B53" s="47"/>
      <c r="C53" s="6">
        <v>1593.9</v>
      </c>
      <c r="D53" s="6">
        <f t="shared" si="3"/>
        <v>1593.8999999999999</v>
      </c>
      <c r="E53" s="6">
        <v>0</v>
      </c>
      <c r="F53" s="6">
        <v>0</v>
      </c>
      <c r="G53" s="6">
        <v>0</v>
      </c>
      <c r="H53" s="6">
        <f>E53+F53+G53</f>
        <v>0</v>
      </c>
      <c r="I53" s="6">
        <v>4.6</v>
      </c>
      <c r="J53" s="6">
        <v>0</v>
      </c>
      <c r="K53" s="6">
        <v>0</v>
      </c>
      <c r="L53" s="6">
        <f t="shared" si="7"/>
        <v>4.6</v>
      </c>
      <c r="M53" s="6">
        <v>0</v>
      </c>
      <c r="N53" s="6">
        <v>0</v>
      </c>
      <c r="O53" s="6">
        <v>0</v>
      </c>
      <c r="P53" s="6">
        <f t="shared" si="5"/>
        <v>0</v>
      </c>
      <c r="Q53" s="6">
        <v>15.7</v>
      </c>
      <c r="R53" s="6">
        <v>13.5</v>
      </c>
      <c r="S53" s="6">
        <v>1560.1</v>
      </c>
      <c r="T53" s="6">
        <f t="shared" si="6"/>
        <v>1589.3</v>
      </c>
    </row>
    <row r="54" spans="1:20" ht="25.5">
      <c r="A54" s="44" t="s">
        <v>45</v>
      </c>
      <c r="B54" s="47" t="s">
        <v>26</v>
      </c>
      <c r="C54" s="6">
        <v>27676.5</v>
      </c>
      <c r="D54" s="6">
        <f>H54+L54+R54+S54+Q54</f>
        <v>27676.5</v>
      </c>
      <c r="E54" s="6">
        <v>0</v>
      </c>
      <c r="F54" s="6">
        <v>0</v>
      </c>
      <c r="G54" s="6">
        <v>3000</v>
      </c>
      <c r="H54" s="6">
        <f>E54+F54+G54</f>
        <v>3000</v>
      </c>
      <c r="I54" s="6">
        <v>4053</v>
      </c>
      <c r="J54" s="6">
        <v>0</v>
      </c>
      <c r="K54" s="6">
        <v>0</v>
      </c>
      <c r="L54" s="6">
        <f>I54+J54+K54</f>
        <v>4053</v>
      </c>
      <c r="M54" s="6">
        <v>0</v>
      </c>
      <c r="N54" s="6">
        <v>0</v>
      </c>
      <c r="O54" s="6">
        <v>0</v>
      </c>
      <c r="P54" s="6">
        <f t="shared" si="5"/>
        <v>0</v>
      </c>
      <c r="Q54" s="6">
        <v>6623.5</v>
      </c>
      <c r="R54" s="6">
        <v>0</v>
      </c>
      <c r="S54" s="6">
        <v>14000</v>
      </c>
      <c r="T54" s="6">
        <f>Q54+R54+S54</f>
        <v>20623.5</v>
      </c>
    </row>
    <row r="55" spans="1:20" ht="25.5">
      <c r="A55" s="44" t="s">
        <v>17</v>
      </c>
      <c r="B55" s="47" t="s">
        <v>100</v>
      </c>
      <c r="C55" s="42">
        <f>C36+C39+C40-C43-C54+C42</f>
        <v>-13330.599999999977</v>
      </c>
      <c r="D55" s="42">
        <f>D36+D39+D40+D42-D43-D54</f>
        <v>-13330.599999999919</v>
      </c>
      <c r="E55" s="42">
        <f>E36+E40+E41-E43-E54+E39</f>
        <v>-13402.5</v>
      </c>
      <c r="F55" s="6">
        <f>F36+F40+F41-F43-F54+F39</f>
        <v>6690.899999999998</v>
      </c>
      <c r="G55" s="6">
        <f>G36+G40+G41+G42-G43-G54</f>
        <v>-5677.499999999996</v>
      </c>
      <c r="H55" s="6">
        <f>H36+H40-H43-H54+H39+H41</f>
        <v>-12639.100000000006</v>
      </c>
      <c r="I55" s="6">
        <f>I36+I39+I40+I41+I42-I43-I54</f>
        <v>5641.800000000003</v>
      </c>
      <c r="J55" s="6">
        <f>J36+J39+J40+J41+J42-J43-J54</f>
        <v>-3053.9000000000015</v>
      </c>
      <c r="K55" s="6">
        <f>K36+K39+K40+K42-K43-K54+K41</f>
        <v>-2913.5</v>
      </c>
      <c r="L55" s="6">
        <f>L36+L39+L40+L41+L42-L43-L54</f>
        <v>-325.59999999999854</v>
      </c>
      <c r="M55" s="6">
        <f>M36+M40-M43-M54+M39+M42+M41</f>
        <v>2555.400000000006</v>
      </c>
      <c r="N55" s="6">
        <f>N36+N40-N43-N54+N39+N42+N41</f>
        <v>5622.299999999997</v>
      </c>
      <c r="O55" s="6">
        <f>O36+O39+O40-O43-O54+O42</f>
        <v>-3209.300000000001</v>
      </c>
      <c r="P55" s="6">
        <f>P36+P39+P40-P43+P41+P42</f>
        <v>4968.4</v>
      </c>
      <c r="Q55" s="6">
        <f>Q36+Q39+Q40+Q42-Q43-Q54</f>
        <v>-3074.599999999984</v>
      </c>
      <c r="R55" s="6">
        <f>R36+R40-R43-R54+R39+R42</f>
        <v>-1287.4000000000087</v>
      </c>
      <c r="S55" s="42">
        <f>S36+S40-S43-S54+S39+S42+S41</f>
        <v>-1222.3000000000234</v>
      </c>
      <c r="T55" s="42">
        <f>T36+T39+T40+T42-T43-T54+T41</f>
        <v>-5584.299999999994</v>
      </c>
    </row>
    <row r="56" spans="1:20" ht="12.75">
      <c r="A56" s="44" t="s">
        <v>18</v>
      </c>
      <c r="B56" s="47" t="s">
        <v>101</v>
      </c>
      <c r="C56" s="42">
        <f>C35+C55</f>
        <v>1323.2000000000226</v>
      </c>
      <c r="D56" s="42">
        <f>D35+D55</f>
        <v>1323.2000000000808</v>
      </c>
      <c r="E56" s="42">
        <f>E35+E55</f>
        <v>1251.2999999999993</v>
      </c>
      <c r="F56" s="42">
        <f>F35+F55</f>
        <v>7942.199999999998</v>
      </c>
      <c r="G56" s="42">
        <f aca="true" t="shared" si="8" ref="G56:T56">G35+G55</f>
        <v>2264.7000000000035</v>
      </c>
      <c r="H56" s="6">
        <f>H35+H55+H42</f>
        <v>2264.6999999999935</v>
      </c>
      <c r="I56" s="6">
        <f t="shared" si="8"/>
        <v>7906.500000000003</v>
      </c>
      <c r="J56" s="6">
        <f t="shared" si="8"/>
        <v>4852.5999999999985</v>
      </c>
      <c r="K56" s="6">
        <f t="shared" si="8"/>
        <v>1939.1000000000004</v>
      </c>
      <c r="L56" s="6">
        <f>L35+L55</f>
        <v>1939.1000000000013</v>
      </c>
      <c r="M56" s="6">
        <f>M35+M55</f>
        <v>4494.5000000000055</v>
      </c>
      <c r="N56" s="6">
        <f>N35+N55</f>
        <v>10116.799999999997</v>
      </c>
      <c r="O56" s="6">
        <f>O35+O55</f>
        <v>6907.499999999998</v>
      </c>
      <c r="P56" s="6">
        <f>P35+P55</f>
        <v>6907.5</v>
      </c>
      <c r="Q56" s="6">
        <f t="shared" si="8"/>
        <v>3832.900000000016</v>
      </c>
      <c r="R56" s="6">
        <f t="shared" si="8"/>
        <v>2545.4999999999914</v>
      </c>
      <c r="S56" s="42">
        <f t="shared" si="8"/>
        <v>1323.1999999999766</v>
      </c>
      <c r="T56" s="42">
        <f t="shared" si="8"/>
        <v>1323.2000000000062</v>
      </c>
    </row>
    <row r="59" spans="1:16" ht="12.75">
      <c r="A59" s="1" t="s">
        <v>95</v>
      </c>
      <c r="P59" s="1" t="s">
        <v>96</v>
      </c>
    </row>
  </sheetData>
  <sheetProtection/>
  <mergeCells count="12">
    <mergeCell ref="I32:K32"/>
    <mergeCell ref="L32:L33"/>
    <mergeCell ref="M32:O32"/>
    <mergeCell ref="P32:P33"/>
    <mergeCell ref="Q32:S32"/>
    <mergeCell ref="T32:T33"/>
    <mergeCell ref="A32:A33"/>
    <mergeCell ref="B32:B33"/>
    <mergeCell ref="C32:C33"/>
    <mergeCell ref="D32:D33"/>
    <mergeCell ref="E32:G32"/>
    <mergeCell ref="H32:H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80" t="s">
        <v>76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21">
      <c r="A11" s="80" t="s">
        <v>52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8">
      <c r="A12" s="80" t="s">
        <v>62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83" t="s">
        <v>77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87" t="s">
        <v>54</v>
      </c>
      <c r="B21" s="81" t="s">
        <v>43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1:13" s="4" customFormat="1" ht="12.75">
      <c r="A22" s="88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89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93" t="s">
        <v>67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84" t="s">
        <v>69</v>
      </c>
      <c r="B30" s="90" t="s">
        <v>43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</row>
    <row r="31" spans="1:13" s="4" customFormat="1" ht="12.75">
      <c r="A31" s="85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86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76" t="s">
        <v>63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1:13" ht="40.5" customHeight="1">
      <c r="A37" s="75" t="s">
        <v>64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ht="14.25">
      <c r="A38" s="38" t="s">
        <v>59</v>
      </c>
    </row>
    <row r="39" spans="1:13" ht="27" customHeight="1">
      <c r="A39" s="75" t="s">
        <v>66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5" customHeight="1">
      <c r="A40" s="75" t="s">
        <v>68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2" spans="1:11" ht="65.25" customHeight="1">
      <c r="A42" s="79" t="s">
        <v>46</v>
      </c>
      <c r="B42" s="79"/>
      <c r="D42" s="78" t="s">
        <v>74</v>
      </c>
      <c r="E42" s="78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  <mergeCell ref="A40:M40"/>
    <mergeCell ref="A36:M36"/>
    <mergeCell ref="A37:M37"/>
    <mergeCell ref="A39:M39"/>
    <mergeCell ref="D42:E42"/>
    <mergeCell ref="A42:B42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96" t="s">
        <v>80</v>
      </c>
      <c r="B10" s="96"/>
      <c r="C10" s="97"/>
      <c r="D10" s="97"/>
      <c r="E10" s="97"/>
    </row>
    <row r="11" spans="1:5" ht="18.75">
      <c r="A11" s="97" t="s">
        <v>57</v>
      </c>
      <c r="B11" s="97"/>
      <c r="C11" s="97"/>
      <c r="D11" s="97"/>
      <c r="E11" s="97"/>
    </row>
    <row r="12" spans="1:2" ht="6.75" customHeight="1">
      <c r="A12" s="27"/>
      <c r="B12" s="27"/>
    </row>
    <row r="13" spans="1:5" ht="15.75">
      <c r="A13" s="97" t="s">
        <v>65</v>
      </c>
      <c r="B13" s="97"/>
      <c r="C13" s="97"/>
      <c r="D13" s="97"/>
      <c r="E13" s="97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83"/>
      <c r="B23" s="83"/>
      <c r="C23" s="83"/>
      <c r="D23" s="83"/>
      <c r="E23" s="83"/>
    </row>
    <row r="24" ht="6.75" customHeight="1" thickBot="1"/>
    <row r="25" spans="1:5" ht="23.25" customHeight="1">
      <c r="A25" s="28" t="s">
        <v>72</v>
      </c>
      <c r="B25" s="90" t="s">
        <v>56</v>
      </c>
      <c r="C25" s="98"/>
      <c r="D25" s="90" t="s">
        <v>43</v>
      </c>
      <c r="E25" s="92"/>
    </row>
    <row r="26" spans="1:5" ht="13.5" thickBot="1">
      <c r="A26" s="8">
        <v>1</v>
      </c>
      <c r="B26" s="94">
        <v>2</v>
      </c>
      <c r="C26" s="99"/>
      <c r="D26" s="94">
        <v>3</v>
      </c>
      <c r="E26" s="95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76" t="s">
        <v>58</v>
      </c>
      <c r="B32" s="77"/>
      <c r="C32" s="77"/>
      <c r="D32" s="77"/>
      <c r="E32" s="77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75" t="s">
        <v>71</v>
      </c>
      <c r="B33" s="79"/>
      <c r="C33" s="79"/>
      <c r="D33" s="79"/>
      <c r="E33" s="79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2021-11-23T12:30:14Z</cp:lastPrinted>
  <dcterms:created xsi:type="dcterms:W3CDTF">2007-12-12T12:07:30Z</dcterms:created>
  <dcterms:modified xsi:type="dcterms:W3CDTF">2021-12-16T13:49:29Z</dcterms:modified>
  <cp:category/>
  <cp:version/>
  <cp:contentType/>
  <cp:contentStatus/>
</cp:coreProperties>
</file>